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firstSheet="1" activeTab="8"/>
  </bookViews>
  <sheets>
    <sheet name="角色" sheetId="7" r:id="rId1"/>
    <sheet name="宝石功能" sheetId="8" r:id="rId2"/>
    <sheet name="地图及需求" sheetId="9" r:id="rId3"/>
    <sheet name="buff技能" sheetId="10" r:id="rId4"/>
    <sheet name="UI" sheetId="13" r:id="rId5"/>
    <sheet name="排行榜段位" sheetId="11" r:id="rId6"/>
    <sheet name="部分配置（与需求无关）" sheetId="12" r:id="rId7"/>
    <sheet name="怪物配置" sheetId="14" r:id="rId8"/>
    <sheet name="血量配置" sheetId="15" r:id="rId9"/>
    <sheet name="新版本修改" sheetId="16" r:id="rId10"/>
  </sheets>
  <calcPr calcId="144525"/>
</workbook>
</file>

<file path=xl/sharedStrings.xml><?xml version="1.0" encoding="utf-8"?>
<sst xmlns="http://schemas.openxmlformats.org/spreadsheetml/2006/main" count="812" uniqueCount="363">
  <si>
    <t>角色</t>
  </si>
  <si>
    <t>表格已配置，数字自身技能已实现基础逻辑，表现需要等资源再过一轮,宝石技能中有一部分是之前的功能，技能表中标红的是需要新实现的功能</t>
  </si>
  <si>
    <t>金系</t>
  </si>
  <si>
    <t>技能</t>
  </si>
  <si>
    <t>武器</t>
  </si>
  <si>
    <t>数字自身技能</t>
  </si>
  <si>
    <t>宝石技能1</t>
  </si>
  <si>
    <t>宝石技能2</t>
  </si>
  <si>
    <t>宝石技能3</t>
  </si>
  <si>
    <t>1级</t>
  </si>
  <si>
    <t>刀剑</t>
  </si>
  <si>
    <t>劈砍</t>
  </si>
  <si>
    <t>直线剑气</t>
  </si>
  <si>
    <t>剑阵</t>
  </si>
  <si>
    <t>自动发射飞剑攻击</t>
  </si>
  <si>
    <t>2级</t>
  </si>
  <si>
    <t>3级</t>
  </si>
  <si>
    <t>4级</t>
  </si>
  <si>
    <t>扇形攻击</t>
  </si>
  <si>
    <t>5级</t>
  </si>
  <si>
    <t>6级</t>
  </si>
  <si>
    <t>7级</t>
  </si>
  <si>
    <t>扇形二连击</t>
  </si>
  <si>
    <t>8级</t>
  </si>
  <si>
    <t>9级</t>
  </si>
  <si>
    <t>10级</t>
  </si>
  <si>
    <t>连击带击退</t>
  </si>
  <si>
    <t>11级</t>
  </si>
  <si>
    <t>12级</t>
  </si>
  <si>
    <t>扇形3连击</t>
  </si>
  <si>
    <t>13级</t>
  </si>
  <si>
    <t>14级</t>
  </si>
  <si>
    <t>木系</t>
  </si>
  <si>
    <t>棍</t>
  </si>
  <si>
    <t>抡一圈</t>
  </si>
  <si>
    <t>悟空专属技能效果</t>
  </si>
  <si>
    <t>原地旋转大风车</t>
  </si>
  <si>
    <t>丢出旋转的棍子攻击</t>
  </si>
  <si>
    <t>抡2圈</t>
  </si>
  <si>
    <t>概率眩晕</t>
  </si>
  <si>
    <t>携带青龙影子，扩大攻击范围</t>
  </si>
  <si>
    <t>额外飞出龙影攻击</t>
  </si>
  <si>
    <t>水系</t>
  </si>
  <si>
    <t>法杖</t>
  </si>
  <si>
    <t>水球术</t>
  </si>
  <si>
    <t>暴风雪，范围持续伤害</t>
  </si>
  <si>
    <t>分裂攻击</t>
  </si>
  <si>
    <t>锁定多个目标，发射冰锥，概率冰冻</t>
  </si>
  <si>
    <t>范围减速</t>
  </si>
  <si>
    <t>连发</t>
  </si>
  <si>
    <t>三连发</t>
  </si>
  <si>
    <t>4连发</t>
  </si>
  <si>
    <t>5连发</t>
  </si>
  <si>
    <t>火系</t>
  </si>
  <si>
    <t>弓</t>
  </si>
  <si>
    <t>单体直线</t>
  </si>
  <si>
    <t>点燃目标</t>
  </si>
  <si>
    <t>直线火龙</t>
  </si>
  <si>
    <t>漫天箭雨</t>
  </si>
  <si>
    <t>2散射</t>
  </si>
  <si>
    <t>3散射</t>
  </si>
  <si>
    <t>穿透效果</t>
  </si>
  <si>
    <t>5连散射</t>
  </si>
  <si>
    <t>土系</t>
  </si>
  <si>
    <t>长枪</t>
  </si>
  <si>
    <t>直线戳攻击</t>
  </si>
  <si>
    <t>飞枪冲锋</t>
  </si>
  <si>
    <t>击杀爆炸</t>
  </si>
  <si>
    <t>攻击距离+1，伤害增加</t>
  </si>
  <si>
    <t>2段连击</t>
  </si>
  <si>
    <t>三连击</t>
  </si>
  <si>
    <t>三连击加眩晕效果</t>
  </si>
  <si>
    <t>添加一段横扫，并击退</t>
  </si>
  <si>
    <t>s</t>
  </si>
  <si>
    <t>宝石</t>
  </si>
  <si>
    <t>通用型</t>
  </si>
  <si>
    <t>描述</t>
  </si>
  <si>
    <t>说明：</t>
  </si>
  <si>
    <t>攻击1级</t>
  </si>
  <si>
    <t>攻击力增加10%</t>
  </si>
  <si>
    <t>1、宝石分为通用类型和属性专属类型，每个类型数字可最多装配4个通用类型宝石，最多1个属性专属宝石</t>
  </si>
  <si>
    <t>攻击2级</t>
  </si>
  <si>
    <t>攻击力增加20%</t>
  </si>
  <si>
    <t>2、通用类型给数字角色添加属性百分比加成，分别如下</t>
  </si>
  <si>
    <t>攻击3级</t>
  </si>
  <si>
    <t>攻击力增加30%</t>
  </si>
  <si>
    <t>攻击力加成</t>
  </si>
  <si>
    <t>攻击4级</t>
  </si>
  <si>
    <t>攻击力增加40%</t>
  </si>
  <si>
    <t>暴击率加成</t>
  </si>
  <si>
    <t>攻击5级</t>
  </si>
  <si>
    <t>攻击力增加50%</t>
  </si>
  <si>
    <t>暴击伤害加成</t>
  </si>
  <si>
    <t>暴击1级</t>
  </si>
  <si>
    <t>暴击率+10%</t>
  </si>
  <si>
    <t>攻击速度加成</t>
  </si>
  <si>
    <t>暴击2级</t>
  </si>
  <si>
    <t>暴击率+20%</t>
  </si>
  <si>
    <t>伤害加成</t>
  </si>
  <si>
    <t>暴击3级</t>
  </si>
  <si>
    <t>暴击率+30%</t>
  </si>
  <si>
    <t>3、属性类专属宝石，给数字角色添加额外技能，根据宝石不同而不同</t>
  </si>
  <si>
    <t>暴击4级</t>
  </si>
  <si>
    <t>暴击率+40%</t>
  </si>
  <si>
    <t>4、宝石等级最高5级，和品质一一对应</t>
  </si>
  <si>
    <t>暴击5级</t>
  </si>
  <si>
    <t>暴击率+50%</t>
  </si>
  <si>
    <t>5、高等级宝石需要用低等级宝石合成，每3个低等级宝石可合成1个高一等级宝石，每种宝石可合成宝石以及对应消耗在之前的武器表中已配置</t>
  </si>
  <si>
    <t>爆伤1级</t>
  </si>
  <si>
    <t>暴击伤害+20%</t>
  </si>
  <si>
    <t>6、宝石和道具的对应关系，程序自己定就行，直接宝石表格合到道具表也可以</t>
  </si>
  <si>
    <t>爆伤2级</t>
  </si>
  <si>
    <t>暴击伤害+40%</t>
  </si>
  <si>
    <t>爆伤3级</t>
  </si>
  <si>
    <t>暴击伤害+60%</t>
  </si>
  <si>
    <t>爆伤4级</t>
  </si>
  <si>
    <t>暴击伤害+80%</t>
  </si>
  <si>
    <t>爆伤5级</t>
  </si>
  <si>
    <t>暴击伤害+100%</t>
  </si>
  <si>
    <t>攻速1级</t>
  </si>
  <si>
    <t>攻击速度+10%</t>
  </si>
  <si>
    <t>攻速2级</t>
  </si>
  <si>
    <t>攻击速度+20%</t>
  </si>
  <si>
    <t>攻速3级</t>
  </si>
  <si>
    <t>攻击速度+30%</t>
  </si>
  <si>
    <t>攻速4级</t>
  </si>
  <si>
    <t>攻击速度+40%</t>
  </si>
  <si>
    <t>攻速5级</t>
  </si>
  <si>
    <t>攻击速度+50%</t>
  </si>
  <si>
    <t>普通</t>
  </si>
  <si>
    <t>技能1</t>
  </si>
  <si>
    <t>技能2</t>
  </si>
  <si>
    <t>技能3</t>
  </si>
  <si>
    <t>序号</t>
  </si>
  <si>
    <t>说明</t>
  </si>
  <si>
    <t>小怪</t>
  </si>
  <si>
    <t>BOSS</t>
  </si>
  <si>
    <t>BOSS技能</t>
  </si>
  <si>
    <t>金系地图</t>
  </si>
  <si>
    <t>掉落通用宝石和金系专属宝石</t>
  </si>
  <si>
    <t>被污染的金色宝石，拟人化，带数值显示</t>
  </si>
  <si>
    <t>巨剑</t>
  </si>
  <si>
    <t>释放剑气，击倒直线范围数字</t>
  </si>
  <si>
    <t>木系地图</t>
  </si>
  <si>
    <t>掉落通用宝石和木系专属宝石</t>
  </si>
  <si>
    <t>被污染的绿色宝石，拟人化，带数值显示</t>
  </si>
  <si>
    <t>巨树</t>
  </si>
  <si>
    <t>召唤一群小树冲锋</t>
  </si>
  <si>
    <t>水系地图</t>
  </si>
  <si>
    <t>掉落通用宝石和水系专属宝石</t>
  </si>
  <si>
    <t>被污染的蓝色宝石，拟人化，带数值显示</t>
  </si>
  <si>
    <t>巨鲲</t>
  </si>
  <si>
    <t>提升友军移动速度</t>
  </si>
  <si>
    <t>火系地图</t>
  </si>
  <si>
    <t>掉落通用宝石和火系专属宝石</t>
  </si>
  <si>
    <t>被污染的红色宝石，拟人化，带数值显示</t>
  </si>
  <si>
    <t>火焰鸟</t>
  </si>
  <si>
    <t>烧毁一个数字，非最大值</t>
  </si>
  <si>
    <t>土系地图</t>
  </si>
  <si>
    <t>掉落通用宝石和土系专属宝石</t>
  </si>
  <si>
    <t>被污染的黄色宝石，拟人化，带数值显示</t>
  </si>
  <si>
    <t>熔岩巨兽</t>
  </si>
  <si>
    <t>猛踩地面，将周围数字镇晕</t>
  </si>
  <si>
    <t>已完水、木、土系地图，缺金、火地图及对应怪物以及土系boss</t>
  </si>
  <si>
    <t>动画还没开始</t>
  </si>
  <si>
    <t>boss出现几率翻倍</t>
  </si>
  <si>
    <t>每次刷新有一定几率刷出倍率符</t>
  </si>
  <si>
    <t>所有友军攻速+50%</t>
  </si>
  <si>
    <t>击杀怪物获得金钱+20%</t>
  </si>
  <si>
    <t>刷出的数字，一定几率*2</t>
  </si>
  <si>
    <t>宝石掉落几率+50%</t>
  </si>
  <si>
    <t>我方攻速+50%，对方攻速+30%</t>
  </si>
  <si>
    <t>Π的血量翻倍</t>
  </si>
  <si>
    <t>我方Π血量+5，对方+3</t>
  </si>
  <si>
    <t>当前版本只做被动技能</t>
  </si>
  <si>
    <t>资源及功能未开始，还需要设计一些</t>
  </si>
  <si>
    <t>基本沿用adoulike项目那一套，只做被动道具的话，建议用V2版本</t>
  </si>
  <si>
    <t>主界面需要重新设计</t>
  </si>
  <si>
    <t>宝石界面需要出资源</t>
  </si>
  <si>
    <t>战斗界面需要补充被网住的数字状态，需要补充广告图标</t>
  </si>
  <si>
    <t>其他比如排行榜之类的功能基本不变，需要匹配对应风格重新出一版</t>
  </si>
  <si>
    <t>原型图链接</t>
  </si>
  <si>
    <t>https://www.xiaopiu.com/h5/byId?type=project&amp;id=6ab3384bba525297f9c5e507</t>
  </si>
  <si>
    <t>段位名</t>
  </si>
  <si>
    <t>·</t>
  </si>
  <si>
    <t>配置</t>
  </si>
  <si>
    <t>幼儿园小班</t>
  </si>
  <si>
    <t>上</t>
  </si>
  <si>
    <t>AI功能需求还未出，需要补充一波</t>
  </si>
  <si>
    <t>下</t>
  </si>
  <si>
    <t>幼儿园中班</t>
  </si>
  <si>
    <t>幼儿园大班</t>
  </si>
  <si>
    <t>小学一年级</t>
  </si>
  <si>
    <t>小学二年级</t>
  </si>
  <si>
    <t>小学三年级</t>
  </si>
  <si>
    <t>小学四年级</t>
  </si>
  <si>
    <t>小学五年级</t>
  </si>
  <si>
    <t>小学六年级</t>
  </si>
  <si>
    <t>初中一年级</t>
  </si>
  <si>
    <t>初中二年级</t>
  </si>
  <si>
    <t>初中三年级</t>
  </si>
  <si>
    <t>高中一年级</t>
  </si>
  <si>
    <t>高中二年级</t>
  </si>
  <si>
    <t>高中三年级</t>
  </si>
  <si>
    <t>大一</t>
  </si>
  <si>
    <t>大二</t>
  </si>
  <si>
    <t>大三</t>
  </si>
  <si>
    <t>大四</t>
  </si>
  <si>
    <t>硕士一年级</t>
  </si>
  <si>
    <t>硕士二年级</t>
  </si>
  <si>
    <t>硕士三年级</t>
  </si>
  <si>
    <t>博士一年级</t>
  </si>
  <si>
    <t>博士二年级</t>
  </si>
  <si>
    <t>博士三年级</t>
  </si>
  <si>
    <t>博士四年级</t>
  </si>
  <si>
    <t>博士五年级</t>
  </si>
  <si>
    <t>讲师初阶</t>
  </si>
  <si>
    <t>讲师中阶</t>
  </si>
  <si>
    <t>讲师高阶</t>
  </si>
  <si>
    <t>教授</t>
  </si>
  <si>
    <t>关卡</t>
  </si>
  <si>
    <t>格子</t>
  </si>
  <si>
    <t>类型</t>
  </si>
  <si>
    <t>等级</t>
  </si>
  <si>
    <t>权重</t>
  </si>
  <si>
    <t>关卡配置</t>
  </si>
  <si>
    <t>普通宝石</t>
  </si>
  <si>
    <t>技能宝石</t>
  </si>
  <si>
    <t>段位</t>
  </si>
  <si>
    <t>胜率</t>
  </si>
  <si>
    <t>关卡表</t>
  </si>
  <si>
    <t>monster</t>
  </si>
  <si>
    <t>boss</t>
  </si>
  <si>
    <t>bosspro</t>
  </si>
  <si>
    <t>string</t>
  </si>
  <si>
    <t>怪物
波次，怪物id，数量，间隔时间</t>
  </si>
  <si>
    <t>boss出现几率</t>
  </si>
  <si>
    <t>怪物id</t>
  </si>
  <si>
    <t>波次</t>
  </si>
  <si>
    <t>数量</t>
  </si>
  <si>
    <t>间隔时间</t>
  </si>
  <si>
    <t>类型名称</t>
  </si>
  <si>
    <t>攻击距离</t>
  </si>
  <si>
    <t>系数</t>
  </si>
  <si>
    <t>攻击数量</t>
  </si>
  <si>
    <t>技能系数</t>
  </si>
  <si>
    <t>冷却时间</t>
  </si>
  <si>
    <t>技能等级</t>
  </si>
  <si>
    <t>技能伤害</t>
  </si>
  <si>
    <t>倍数</t>
  </si>
  <si>
    <t>对应等级</t>
  </si>
  <si>
    <t>技能三选1</t>
  </si>
  <si>
    <t>品质</t>
  </si>
  <si>
    <t>刀</t>
  </si>
  <si>
    <t>绿</t>
  </si>
  <si>
    <t>枪</t>
  </si>
  <si>
    <t>蓝</t>
  </si>
  <si>
    <t>紫</t>
  </si>
  <si>
    <t>橙</t>
  </si>
  <si>
    <t>杖</t>
  </si>
  <si>
    <t>1级概率</t>
  </si>
  <si>
    <t>2级概率</t>
  </si>
  <si>
    <t>3级概率</t>
  </si>
  <si>
    <t>4级概率</t>
  </si>
  <si>
    <t>波次结算</t>
  </si>
  <si>
    <t>初始金币</t>
  </si>
  <si>
    <t>单次消耗</t>
  </si>
  <si>
    <t>怪物数量</t>
  </si>
  <si>
    <t>金币数量</t>
  </si>
  <si>
    <t>单系数量</t>
  </si>
  <si>
    <t>三选一数量</t>
  </si>
  <si>
    <t>技能倍数</t>
  </si>
  <si>
    <t>秒伤计算</t>
  </si>
  <si>
    <t>攻击时间</t>
  </si>
  <si>
    <t>刷怪时间</t>
  </si>
  <si>
    <t>总血量</t>
  </si>
  <si>
    <t>计算血量</t>
  </si>
  <si>
    <t>血量系数</t>
  </si>
  <si>
    <t xml:space="preserve">总血量 </t>
  </si>
  <si>
    <t>宝石加成</t>
  </si>
  <si>
    <t>特殊宝石</t>
  </si>
  <si>
    <t>等级秒伤</t>
  </si>
  <si>
    <t>数字强度</t>
  </si>
  <si>
    <t>攻击力</t>
  </si>
  <si>
    <t>普通攻击秒伤</t>
  </si>
  <si>
    <t>技能加成</t>
  </si>
  <si>
    <t>攻击倍数</t>
  </si>
  <si>
    <t>秒伤1</t>
  </si>
  <si>
    <t>秒伤2</t>
  </si>
  <si>
    <t>秒伤3</t>
  </si>
  <si>
    <t>秒伤4</t>
  </si>
  <si>
    <t>秒伤5</t>
  </si>
  <si>
    <t>秒伤6</t>
  </si>
  <si>
    <t>秒伤7</t>
  </si>
  <si>
    <t>秒伤8</t>
  </si>
  <si>
    <t>秒伤16</t>
  </si>
  <si>
    <t>秒伤32</t>
  </si>
  <si>
    <t>秒伤64</t>
  </si>
  <si>
    <t>秒伤128</t>
  </si>
  <si>
    <t>总秒伤1</t>
  </si>
  <si>
    <t>下方解锁格子机制调整</t>
  </si>
  <si>
    <t>解锁条件更难</t>
  </si>
  <si>
    <t>根据解锁格子次数，解锁后新格子内被帮主的数字增加等级，比如1次，增加为0，第2-3次增加1，4-6次增加2，7-10次增加3，11-15次+4，16-22次+5</t>
  </si>
  <si>
    <t>buff机制放到局内，触发条件在指定解锁地块时触发</t>
  </si>
  <si>
    <t>解锁地块改成11处触发</t>
  </si>
  <si>
    <t>触发时添加是否有宝箱掉落配置</t>
  </si>
  <si>
    <t>结算改成每波结算，小怪不再掉落金钱</t>
  </si>
  <si>
    <t>添加每波怪物刷新倒计时显示</t>
  </si>
  <si>
    <t>倒计时开始时发发放每波金钱，每波金钱在常量表配置</t>
  </si>
  <si>
    <t>buff增加</t>
  </si>
  <si>
    <t>金系数字伤害+20%</t>
  </si>
  <si>
    <t>增加攻击距离</t>
  </si>
  <si>
    <t>普通攻击穿透+1</t>
  </si>
  <si>
    <t>金系数字暴击+20%</t>
  </si>
  <si>
    <t>场上最大的金系数字，每过一定时间释放剑气攻击</t>
  </si>
  <si>
    <t>冰球术，每攻击一定次数，召唤冰球砸向目标区域，减速并几率冰冻</t>
  </si>
  <si>
    <t>金系数字攻速+20%</t>
  </si>
  <si>
    <t>超过32的金系数字，斩杀血量低于20%对手</t>
  </si>
  <si>
    <t>超过32的水系，击杀怪物，在目标脚下生成一块水潭，经过水潭减速</t>
  </si>
  <si>
    <t>木系数字伤害+20%</t>
  </si>
  <si>
    <t>超过128的金系数字，一定几率秒杀怪物</t>
  </si>
  <si>
    <t>超过128的水系，对减速单位必定暴击</t>
  </si>
  <si>
    <t>木系数字暴击+20%</t>
  </si>
  <si>
    <t>金系武器伤害+200%，剑气伤害*3</t>
  </si>
  <si>
    <t>水系武器伤害+200%，对减速单位伤害*2</t>
  </si>
  <si>
    <t>木系数字攻速+20%</t>
  </si>
  <si>
    <t>金系武器伤害+200%，飞剑伤害*3</t>
  </si>
  <si>
    <t>水系武器伤害+200%，暴风雨伤害*3</t>
  </si>
  <si>
    <t>水系数字伤害+20%</t>
  </si>
  <si>
    <t>金系武器伤害+200%，剑阵伤害*3</t>
  </si>
  <si>
    <t>水系武器伤害+200%，冰锥伤害*3</t>
  </si>
  <si>
    <t>水系数字暴击+20%</t>
  </si>
  <si>
    <t>水系数字攻速+20%</t>
  </si>
  <si>
    <t>增加伤害</t>
  </si>
  <si>
    <t>增加暴击率</t>
  </si>
  <si>
    <t>火系数字伤害+20%</t>
  </si>
  <si>
    <t>命中后给目标添加毒素，造成持续掉血</t>
  </si>
  <si>
    <t>场上最大的火系数字，必定暴击，暴击率转化成暴击伤害</t>
  </si>
  <si>
    <t>火系数字暴击+20%</t>
  </si>
  <si>
    <t>超过32的木系数字，</t>
  </si>
  <si>
    <t>超过32数字的水系数字，每次攻击额外发射发射一支箭</t>
  </si>
  <si>
    <t>火系数字攻速+20%</t>
  </si>
  <si>
    <t>超过128的木系，对中毒目标造成的伤害必定暴击</t>
  </si>
  <si>
    <t>每攻击x次，发射直线穿透巨箭</t>
  </si>
  <si>
    <t>土系数字伤害+20%</t>
  </si>
  <si>
    <t>木系数字伤害+200%，狠击伤害*3</t>
  </si>
  <si>
    <t>火系数字伤害+200%，对点燃单位造成伤害必定暴击，暴击转化成爆伤</t>
  </si>
  <si>
    <t>土系数字暴击+20%</t>
  </si>
  <si>
    <t>木系数字伤害+200%，大风车伤害*3</t>
  </si>
  <si>
    <t>火系数字伤害+200%，火龙伤害必定暴击，暴击转化成爆伤</t>
  </si>
  <si>
    <t>土系数字攻速+20%</t>
  </si>
  <si>
    <t>木系数字伤害+200%，旋转飞棍伤害*3</t>
  </si>
  <si>
    <t>火系数字伤害+200%，箭雨伤害必定暴击，暴击转化成爆伤</t>
  </si>
  <si>
    <t>增加攻速</t>
  </si>
  <si>
    <t>宝石库的界面重新调整一下</t>
  </si>
  <si>
    <t>宝石图标，形状颜色变化</t>
  </si>
  <si>
    <t>隔山打牛，击中目标，对目标身后扇形区域造成伤害</t>
  </si>
  <si>
    <t>超过32的土系，锁定同一目标时，每次攻击攻速+20%</t>
  </si>
  <si>
    <t>buff三选一机制放入局内，三选一</t>
  </si>
  <si>
    <t>超过128的土系，每次击杀，伤害提升2%，最大200%</t>
  </si>
  <si>
    <t>土系数字伤害+200%，飞枪冲锋伤害*3</t>
  </si>
  <si>
    <t>地图调整</t>
  </si>
  <si>
    <t>土系数字伤害+200%，爆炸伤害*3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</si>
</sst>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NumberFormat="1" applyFill="1" applyAlignment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419100</xdr:colOff>
      <xdr:row>56</xdr:row>
      <xdr:rowOff>7620</xdr:rowOff>
    </xdr:from>
    <xdr:to>
      <xdr:col>18</xdr:col>
      <xdr:colOff>153035</xdr:colOff>
      <xdr:row>62</xdr:row>
      <xdr:rowOff>81280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7100" y="10248900"/>
          <a:ext cx="7658735" cy="1170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556260</xdr:colOff>
      <xdr:row>50</xdr:row>
      <xdr:rowOff>76200</xdr:rowOff>
    </xdr:from>
    <xdr:to>
      <xdr:col>18</xdr:col>
      <xdr:colOff>252095</xdr:colOff>
      <xdr:row>54</xdr:row>
      <xdr:rowOff>175260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04260" y="9220200"/>
          <a:ext cx="7620635" cy="830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563880</xdr:colOff>
      <xdr:row>56</xdr:row>
      <xdr:rowOff>22860</xdr:rowOff>
    </xdr:from>
    <xdr:to>
      <xdr:col>18</xdr:col>
      <xdr:colOff>210820</xdr:colOff>
      <xdr:row>61</xdr:row>
      <xdr:rowOff>86995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11880" y="10264140"/>
          <a:ext cx="7571740" cy="97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66</xdr:row>
      <xdr:rowOff>91440</xdr:rowOff>
    </xdr:from>
    <xdr:to>
      <xdr:col>18</xdr:col>
      <xdr:colOff>248285</xdr:colOff>
      <xdr:row>72</xdr:row>
      <xdr:rowOff>86360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642360" y="12161520"/>
          <a:ext cx="7578725" cy="1092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workbookViewId="0">
      <selection activeCell="K57" sqref="K57"/>
    </sheetView>
  </sheetViews>
  <sheetFormatPr defaultColWidth="8.88888888888889" defaultRowHeight="14.4"/>
  <cols>
    <col min="1" max="1" width="8.88888888888889" style="1"/>
    <col min="4" max="4" width="8.88888888888889" style="1"/>
    <col min="5" max="5" width="31.5555555555556" style="15" customWidth="1"/>
    <col min="6" max="6" width="27.8888888888889" style="15" customWidth="1"/>
    <col min="7" max="7" width="31.7777777777778" style="15" customWidth="1"/>
    <col min="8" max="8" width="48.4444444444444" style="15" customWidth="1"/>
  </cols>
  <sheetData>
    <row r="1" ht="48" customHeight="1" spans="1:2">
      <c r="A1" s="1" t="s">
        <v>0</v>
      </c>
      <c r="B1" s="16" t="s">
        <v>1</v>
      </c>
    </row>
    <row r="2" spans="1:8">
      <c r="A2" s="2"/>
      <c r="B2" s="2" t="s">
        <v>2</v>
      </c>
      <c r="C2" s="2" t="s">
        <v>3</v>
      </c>
      <c r="D2" s="2" t="s">
        <v>4</v>
      </c>
      <c r="E2" s="17" t="s">
        <v>5</v>
      </c>
      <c r="F2" s="18" t="s">
        <v>6</v>
      </c>
      <c r="G2" s="19" t="s">
        <v>7</v>
      </c>
      <c r="H2" s="18" t="s">
        <v>8</v>
      </c>
    </row>
    <row r="3" spans="1:14">
      <c r="A3" s="2">
        <v>1</v>
      </c>
      <c r="B3" s="2" t="s">
        <v>9</v>
      </c>
      <c r="C3" s="2">
        <v>1</v>
      </c>
      <c r="D3" s="2" t="s">
        <v>10</v>
      </c>
      <c r="E3" s="17" t="s">
        <v>11</v>
      </c>
      <c r="F3" s="18" t="s">
        <v>12</v>
      </c>
      <c r="G3" s="19" t="s">
        <v>13</v>
      </c>
      <c r="H3" s="20" t="s">
        <v>14</v>
      </c>
      <c r="N3">
        <v>100001</v>
      </c>
    </row>
    <row r="4" spans="1:14">
      <c r="A4" s="2">
        <v>2</v>
      </c>
      <c r="B4" s="2" t="s">
        <v>15</v>
      </c>
      <c r="C4" s="2">
        <v>1</v>
      </c>
      <c r="D4" s="2" t="s">
        <v>10</v>
      </c>
      <c r="E4" s="17"/>
      <c r="F4" s="18"/>
      <c r="G4" s="19"/>
      <c r="H4" s="18"/>
      <c r="N4">
        <v>100002</v>
      </c>
    </row>
    <row r="5" spans="1:14">
      <c r="A5" s="2">
        <v>4</v>
      </c>
      <c r="B5" s="2" t="s">
        <v>16</v>
      </c>
      <c r="C5" s="2">
        <v>1</v>
      </c>
      <c r="D5" s="2" t="s">
        <v>10</v>
      </c>
      <c r="E5" s="17"/>
      <c r="F5" s="18"/>
      <c r="G5" s="19"/>
      <c r="H5" s="18"/>
      <c r="N5">
        <v>100003</v>
      </c>
    </row>
    <row r="6" spans="1:14">
      <c r="A6" s="2">
        <v>8</v>
      </c>
      <c r="B6" s="2" t="s">
        <v>17</v>
      </c>
      <c r="C6" s="2">
        <v>2</v>
      </c>
      <c r="D6" s="2" t="s">
        <v>10</v>
      </c>
      <c r="E6" s="17" t="s">
        <v>18</v>
      </c>
      <c r="F6" s="18"/>
      <c r="G6" s="19"/>
      <c r="H6" s="18"/>
      <c r="N6">
        <v>100004</v>
      </c>
    </row>
    <row r="7" spans="1:14">
      <c r="A7" s="2">
        <v>16</v>
      </c>
      <c r="B7" s="2" t="s">
        <v>19</v>
      </c>
      <c r="C7" s="2">
        <v>2</v>
      </c>
      <c r="D7" s="2" t="s">
        <v>10</v>
      </c>
      <c r="E7" s="17"/>
      <c r="F7" s="18"/>
      <c r="G7" s="19"/>
      <c r="H7" s="18"/>
      <c r="N7">
        <v>100005</v>
      </c>
    </row>
    <row r="8" spans="1:8">
      <c r="A8" s="2">
        <v>32</v>
      </c>
      <c r="B8" s="2" t="s">
        <v>20</v>
      </c>
      <c r="C8" s="2">
        <v>2</v>
      </c>
      <c r="D8" s="2" t="s">
        <v>10</v>
      </c>
      <c r="E8" s="17"/>
      <c r="F8" s="18"/>
      <c r="G8" s="19"/>
      <c r="H8" s="18"/>
    </row>
    <row r="9" spans="1:8">
      <c r="A9" s="2">
        <v>64</v>
      </c>
      <c r="B9" s="2" t="s">
        <v>21</v>
      </c>
      <c r="C9" s="2">
        <v>3</v>
      </c>
      <c r="D9" s="2" t="s">
        <v>10</v>
      </c>
      <c r="E9" s="17" t="s">
        <v>22</v>
      </c>
      <c r="F9" s="18"/>
      <c r="G9" s="19"/>
      <c r="H9" s="18"/>
    </row>
    <row r="10" spans="1:8">
      <c r="A10" s="2">
        <v>128</v>
      </c>
      <c r="B10" s="2" t="s">
        <v>23</v>
      </c>
      <c r="C10" s="2">
        <v>3</v>
      </c>
      <c r="D10" s="2" t="s">
        <v>10</v>
      </c>
      <c r="E10" s="17"/>
      <c r="F10" s="18"/>
      <c r="G10" s="19"/>
      <c r="H10" s="18"/>
    </row>
    <row r="11" spans="1:8">
      <c r="A11" s="2">
        <v>256</v>
      </c>
      <c r="B11" s="2" t="s">
        <v>24</v>
      </c>
      <c r="C11" s="2">
        <v>3</v>
      </c>
      <c r="D11" s="2" t="s">
        <v>10</v>
      </c>
      <c r="E11" s="17"/>
      <c r="F11" s="18"/>
      <c r="G11" s="19"/>
      <c r="H11" s="18"/>
    </row>
    <row r="12" spans="1:8">
      <c r="A12" s="2">
        <v>512</v>
      </c>
      <c r="B12" s="2" t="s">
        <v>25</v>
      </c>
      <c r="C12" s="2">
        <v>4</v>
      </c>
      <c r="D12" s="2" t="s">
        <v>10</v>
      </c>
      <c r="E12" s="17" t="s">
        <v>26</v>
      </c>
      <c r="F12" s="18"/>
      <c r="G12" s="19"/>
      <c r="H12" s="18"/>
    </row>
    <row r="13" spans="1:8">
      <c r="A13" s="2">
        <v>1024</v>
      </c>
      <c r="B13" s="2" t="s">
        <v>27</v>
      </c>
      <c r="C13" s="2">
        <v>4</v>
      </c>
      <c r="D13" s="2" t="s">
        <v>10</v>
      </c>
      <c r="E13" s="17"/>
      <c r="F13" s="18"/>
      <c r="G13" s="19"/>
      <c r="H13" s="18"/>
    </row>
    <row r="14" spans="1:8">
      <c r="A14" s="2">
        <v>2048</v>
      </c>
      <c r="B14" s="2" t="s">
        <v>28</v>
      </c>
      <c r="C14" s="2">
        <v>5</v>
      </c>
      <c r="D14" s="2" t="s">
        <v>10</v>
      </c>
      <c r="E14" s="17" t="s">
        <v>29</v>
      </c>
      <c r="F14" s="18"/>
      <c r="G14" s="19"/>
      <c r="H14" s="18"/>
    </row>
    <row r="15" spans="1:8">
      <c r="A15" s="2">
        <v>4096</v>
      </c>
      <c r="B15" s="2" t="s">
        <v>30</v>
      </c>
      <c r="C15" s="2">
        <v>5</v>
      </c>
      <c r="D15" s="2" t="s">
        <v>10</v>
      </c>
      <c r="E15" s="17"/>
      <c r="F15" s="18"/>
      <c r="G15" s="19"/>
      <c r="H15" s="18"/>
    </row>
    <row r="16" spans="1:8">
      <c r="A16" s="2">
        <v>8192</v>
      </c>
      <c r="B16" s="2" t="s">
        <v>31</v>
      </c>
      <c r="C16" s="2">
        <v>5</v>
      </c>
      <c r="D16" s="2" t="s">
        <v>10</v>
      </c>
      <c r="E16" s="17"/>
      <c r="F16" s="18"/>
      <c r="G16" s="19"/>
      <c r="H16" s="18"/>
    </row>
    <row r="17" spans="1:8">
      <c r="A17" s="2"/>
      <c r="B17" s="2" t="s">
        <v>32</v>
      </c>
      <c r="C17" s="2" t="s">
        <v>3</v>
      </c>
      <c r="D17" s="2"/>
      <c r="E17" s="17"/>
      <c r="F17" s="18"/>
      <c r="G17" s="19"/>
      <c r="H17" s="18"/>
    </row>
    <row r="18" spans="1:8">
      <c r="A18" s="2">
        <v>1</v>
      </c>
      <c r="B18" s="2" t="s">
        <v>9</v>
      </c>
      <c r="C18" s="2">
        <v>1</v>
      </c>
      <c r="D18" s="2" t="s">
        <v>33</v>
      </c>
      <c r="E18" s="17" t="s">
        <v>34</v>
      </c>
      <c r="F18" s="18" t="s">
        <v>35</v>
      </c>
      <c r="G18" s="19" t="s">
        <v>36</v>
      </c>
      <c r="H18" s="20" t="s">
        <v>37</v>
      </c>
    </row>
    <row r="19" spans="1:8">
      <c r="A19" s="2">
        <v>2</v>
      </c>
      <c r="B19" s="2" t="s">
        <v>15</v>
      </c>
      <c r="C19" s="2">
        <v>1</v>
      </c>
      <c r="D19" s="2" t="s">
        <v>33</v>
      </c>
      <c r="E19" s="17"/>
      <c r="F19" s="18"/>
      <c r="G19" s="19"/>
      <c r="H19" s="18"/>
    </row>
    <row r="20" spans="1:8">
      <c r="A20" s="2">
        <v>4</v>
      </c>
      <c r="B20" s="2" t="s">
        <v>16</v>
      </c>
      <c r="C20" s="2">
        <v>1</v>
      </c>
      <c r="D20" s="2" t="s">
        <v>33</v>
      </c>
      <c r="E20" s="17"/>
      <c r="F20" s="18"/>
      <c r="G20" s="19"/>
      <c r="H20" s="18"/>
    </row>
    <row r="21" spans="1:8">
      <c r="A21" s="2">
        <v>8</v>
      </c>
      <c r="B21" s="2" t="s">
        <v>17</v>
      </c>
      <c r="C21" s="2">
        <v>2</v>
      </c>
      <c r="D21" s="2" t="s">
        <v>33</v>
      </c>
      <c r="E21" s="17" t="s">
        <v>38</v>
      </c>
      <c r="F21" s="18"/>
      <c r="G21" s="19"/>
      <c r="H21" s="18"/>
    </row>
    <row r="22" spans="1:8">
      <c r="A22" s="2">
        <v>16</v>
      </c>
      <c r="B22" s="2" t="s">
        <v>19</v>
      </c>
      <c r="C22" s="2">
        <v>2</v>
      </c>
      <c r="D22" s="2" t="s">
        <v>33</v>
      </c>
      <c r="E22" s="17"/>
      <c r="F22" s="18"/>
      <c r="G22" s="19"/>
      <c r="H22" s="18"/>
    </row>
    <row r="23" spans="1:8">
      <c r="A23" s="2">
        <v>32</v>
      </c>
      <c r="B23" s="2" t="s">
        <v>20</v>
      </c>
      <c r="C23" s="2">
        <v>2</v>
      </c>
      <c r="D23" s="2" t="s">
        <v>33</v>
      </c>
      <c r="E23" s="17"/>
      <c r="F23" s="18"/>
      <c r="G23" s="19"/>
      <c r="H23" s="18"/>
    </row>
    <row r="24" spans="1:8">
      <c r="A24" s="2">
        <v>64</v>
      </c>
      <c r="B24" s="2" t="s">
        <v>21</v>
      </c>
      <c r="C24" s="2">
        <v>3</v>
      </c>
      <c r="D24" s="2" t="s">
        <v>33</v>
      </c>
      <c r="E24" s="17" t="s">
        <v>39</v>
      </c>
      <c r="F24" s="18"/>
      <c r="G24" s="19"/>
      <c r="H24" s="18"/>
    </row>
    <row r="25" spans="1:8">
      <c r="A25" s="2">
        <v>128</v>
      </c>
      <c r="B25" s="2" t="s">
        <v>23</v>
      </c>
      <c r="C25" s="2">
        <v>3</v>
      </c>
      <c r="D25" s="2" t="s">
        <v>33</v>
      </c>
      <c r="E25" s="17"/>
      <c r="F25" s="18"/>
      <c r="G25" s="19"/>
      <c r="H25" s="18"/>
    </row>
    <row r="26" spans="1:8">
      <c r="A26" s="2">
        <v>256</v>
      </c>
      <c r="B26" s="2" t="s">
        <v>24</v>
      </c>
      <c r="C26" s="2">
        <v>3</v>
      </c>
      <c r="D26" s="2" t="s">
        <v>33</v>
      </c>
      <c r="E26" s="17"/>
      <c r="F26" s="18"/>
      <c r="G26" s="19"/>
      <c r="H26" s="18"/>
    </row>
    <row r="27" spans="1:8">
      <c r="A27" s="2">
        <v>512</v>
      </c>
      <c r="B27" s="2" t="s">
        <v>25</v>
      </c>
      <c r="C27" s="2">
        <v>4</v>
      </c>
      <c r="D27" s="2" t="s">
        <v>33</v>
      </c>
      <c r="E27" s="17" t="s">
        <v>40</v>
      </c>
      <c r="F27" s="18"/>
      <c r="G27" s="19"/>
      <c r="H27" s="18"/>
    </row>
    <row r="28" spans="1:8">
      <c r="A28" s="2">
        <v>1024</v>
      </c>
      <c r="B28" s="2" t="s">
        <v>27</v>
      </c>
      <c r="C28" s="2">
        <v>4</v>
      </c>
      <c r="D28" s="2" t="s">
        <v>33</v>
      </c>
      <c r="E28" s="17"/>
      <c r="F28" s="18"/>
      <c r="G28" s="19"/>
      <c r="H28" s="18"/>
    </row>
    <row r="29" spans="1:8">
      <c r="A29" s="2">
        <v>2048</v>
      </c>
      <c r="B29" s="2" t="s">
        <v>28</v>
      </c>
      <c r="C29" s="2">
        <v>5</v>
      </c>
      <c r="D29" s="2" t="s">
        <v>33</v>
      </c>
      <c r="E29" s="17" t="s">
        <v>41</v>
      </c>
      <c r="F29" s="18"/>
      <c r="G29" s="19"/>
      <c r="H29" s="18"/>
    </row>
    <row r="30" spans="1:8">
      <c r="A30" s="2">
        <v>4096</v>
      </c>
      <c r="B30" s="2" t="s">
        <v>30</v>
      </c>
      <c r="C30" s="2">
        <v>5</v>
      </c>
      <c r="D30" s="2" t="s">
        <v>33</v>
      </c>
      <c r="E30" s="17"/>
      <c r="F30" s="18"/>
      <c r="G30" s="19"/>
      <c r="H30" s="18"/>
    </row>
    <row r="31" spans="1:8">
      <c r="A31" s="2">
        <v>8192</v>
      </c>
      <c r="B31" s="2" t="s">
        <v>31</v>
      </c>
      <c r="C31" s="2">
        <v>5</v>
      </c>
      <c r="D31" s="2" t="s">
        <v>33</v>
      </c>
      <c r="E31" s="17"/>
      <c r="F31" s="18"/>
      <c r="G31" s="19"/>
      <c r="H31" s="18"/>
    </row>
    <row r="32" spans="1:8">
      <c r="A32" s="2"/>
      <c r="B32" s="2" t="s">
        <v>42</v>
      </c>
      <c r="C32" s="2" t="s">
        <v>3</v>
      </c>
      <c r="D32" s="2"/>
      <c r="E32" s="17"/>
      <c r="F32" s="18"/>
      <c r="G32" s="19"/>
      <c r="H32" s="18"/>
    </row>
    <row r="33" spans="1:8">
      <c r="A33" s="2">
        <v>1</v>
      </c>
      <c r="B33" s="2" t="s">
        <v>9</v>
      </c>
      <c r="C33" s="2">
        <v>1</v>
      </c>
      <c r="D33" s="2" t="s">
        <v>43</v>
      </c>
      <c r="E33" s="17" t="s">
        <v>44</v>
      </c>
      <c r="F33" s="20" t="s">
        <v>45</v>
      </c>
      <c r="G33" s="19" t="s">
        <v>46</v>
      </c>
      <c r="H33" s="18" t="s">
        <v>47</v>
      </c>
    </row>
    <row r="34" spans="1:8">
      <c r="A34" s="2">
        <v>2</v>
      </c>
      <c r="B34" s="2" t="s">
        <v>15</v>
      </c>
      <c r="C34" s="2">
        <v>1</v>
      </c>
      <c r="D34" s="2" t="s">
        <v>43</v>
      </c>
      <c r="E34" s="17"/>
      <c r="F34" s="18" t="s">
        <v>48</v>
      </c>
      <c r="G34" s="19"/>
      <c r="H34" s="18"/>
    </row>
    <row r="35" spans="1:8">
      <c r="A35" s="2">
        <v>4</v>
      </c>
      <c r="B35" s="2" t="s">
        <v>16</v>
      </c>
      <c r="C35" s="2">
        <v>1</v>
      </c>
      <c r="D35" s="2" t="s">
        <v>43</v>
      </c>
      <c r="E35" s="17"/>
      <c r="F35" s="18"/>
      <c r="G35" s="19"/>
      <c r="H35" s="18"/>
    </row>
    <row r="36" spans="1:8">
      <c r="A36" s="2">
        <v>8</v>
      </c>
      <c r="B36" s="2" t="s">
        <v>17</v>
      </c>
      <c r="C36" s="2">
        <v>2</v>
      </c>
      <c r="D36" s="2" t="s">
        <v>43</v>
      </c>
      <c r="E36" s="17" t="s">
        <v>49</v>
      </c>
      <c r="F36" s="18"/>
      <c r="G36" s="19"/>
      <c r="H36" s="18"/>
    </row>
    <row r="37" spans="1:8">
      <c r="A37" s="2">
        <v>16</v>
      </c>
      <c r="B37" s="2" t="s">
        <v>19</v>
      </c>
      <c r="C37" s="2">
        <v>2</v>
      </c>
      <c r="D37" s="2" t="s">
        <v>43</v>
      </c>
      <c r="E37" s="17"/>
      <c r="F37" s="18"/>
      <c r="G37" s="19"/>
      <c r="H37" s="18"/>
    </row>
    <row r="38" spans="1:8">
      <c r="A38" s="2">
        <v>32</v>
      </c>
      <c r="B38" s="2" t="s">
        <v>20</v>
      </c>
      <c r="C38" s="2">
        <v>2</v>
      </c>
      <c r="D38" s="2" t="s">
        <v>43</v>
      </c>
      <c r="E38" s="17"/>
      <c r="F38" s="18"/>
      <c r="G38" s="19"/>
      <c r="H38" s="18"/>
    </row>
    <row r="39" spans="1:8">
      <c r="A39" s="2">
        <v>64</v>
      </c>
      <c r="B39" s="2" t="s">
        <v>21</v>
      </c>
      <c r="C39" s="2">
        <v>3</v>
      </c>
      <c r="D39" s="2" t="s">
        <v>43</v>
      </c>
      <c r="E39" s="17" t="s">
        <v>50</v>
      </c>
      <c r="F39" s="18"/>
      <c r="G39" s="19"/>
      <c r="H39" s="18"/>
    </row>
    <row r="40" spans="1:8">
      <c r="A40" s="2">
        <v>128</v>
      </c>
      <c r="B40" s="2" t="s">
        <v>23</v>
      </c>
      <c r="C40" s="2">
        <v>3</v>
      </c>
      <c r="D40" s="2" t="s">
        <v>43</v>
      </c>
      <c r="E40" s="17"/>
      <c r="F40" s="18"/>
      <c r="G40" s="19"/>
      <c r="H40" s="18"/>
    </row>
    <row r="41" spans="1:8">
      <c r="A41" s="2">
        <v>256</v>
      </c>
      <c r="B41" s="2" t="s">
        <v>24</v>
      </c>
      <c r="C41" s="2">
        <v>3</v>
      </c>
      <c r="D41" s="2" t="s">
        <v>43</v>
      </c>
      <c r="E41" s="17"/>
      <c r="F41" s="18"/>
      <c r="G41" s="19"/>
      <c r="H41" s="18"/>
    </row>
    <row r="42" spans="1:8">
      <c r="A42" s="2">
        <v>512</v>
      </c>
      <c r="B42" s="2" t="s">
        <v>25</v>
      </c>
      <c r="C42" s="2">
        <v>4</v>
      </c>
      <c r="D42" s="2" t="s">
        <v>43</v>
      </c>
      <c r="E42" s="17" t="s">
        <v>51</v>
      </c>
      <c r="F42" s="18"/>
      <c r="G42" s="19"/>
      <c r="H42" s="18"/>
    </row>
    <row r="43" spans="1:8">
      <c r="A43" s="2">
        <v>1024</v>
      </c>
      <c r="B43" s="2" t="s">
        <v>27</v>
      </c>
      <c r="C43" s="2">
        <v>4</v>
      </c>
      <c r="D43" s="2" t="s">
        <v>43</v>
      </c>
      <c r="E43" s="17"/>
      <c r="F43" s="18"/>
      <c r="G43" s="19"/>
      <c r="H43" s="18"/>
    </row>
    <row r="44" spans="1:8">
      <c r="A44" s="2">
        <v>2048</v>
      </c>
      <c r="B44" s="2" t="s">
        <v>28</v>
      </c>
      <c r="C44" s="2">
        <v>5</v>
      </c>
      <c r="D44" s="2" t="s">
        <v>43</v>
      </c>
      <c r="E44" s="17" t="s">
        <v>52</v>
      </c>
      <c r="F44" s="18"/>
      <c r="G44" s="19"/>
      <c r="H44" s="18"/>
    </row>
    <row r="45" spans="1:8">
      <c r="A45" s="2">
        <v>4096</v>
      </c>
      <c r="B45" s="2" t="s">
        <v>30</v>
      </c>
      <c r="C45" s="2">
        <v>5</v>
      </c>
      <c r="D45" s="2" t="s">
        <v>43</v>
      </c>
      <c r="E45" s="17"/>
      <c r="F45" s="18"/>
      <c r="G45" s="19"/>
      <c r="H45" s="18"/>
    </row>
    <row r="46" spans="1:8">
      <c r="A46" s="2">
        <v>8192</v>
      </c>
      <c r="B46" s="2" t="s">
        <v>31</v>
      </c>
      <c r="C46" s="2">
        <v>5</v>
      </c>
      <c r="D46" s="2" t="s">
        <v>43</v>
      </c>
      <c r="E46" s="17"/>
      <c r="F46" s="18"/>
      <c r="G46" s="19"/>
      <c r="H46" s="18"/>
    </row>
    <row r="47" spans="1:8">
      <c r="A47" s="2"/>
      <c r="B47" s="2" t="s">
        <v>53</v>
      </c>
      <c r="C47" s="2" t="s">
        <v>3</v>
      </c>
      <c r="D47" s="2"/>
      <c r="E47" s="17"/>
      <c r="F47" s="18"/>
      <c r="G47" s="19"/>
      <c r="H47" s="18"/>
    </row>
    <row r="48" spans="1:8">
      <c r="A48" s="2">
        <v>1</v>
      </c>
      <c r="B48" s="2" t="s">
        <v>9</v>
      </c>
      <c r="C48" s="2">
        <v>1</v>
      </c>
      <c r="D48" s="2" t="s">
        <v>54</v>
      </c>
      <c r="E48" s="17" t="s">
        <v>55</v>
      </c>
      <c r="F48" s="18" t="s">
        <v>56</v>
      </c>
      <c r="G48" s="19" t="s">
        <v>57</v>
      </c>
      <c r="H48" s="20" t="s">
        <v>58</v>
      </c>
    </row>
    <row r="49" spans="1:8">
      <c r="A49" s="2">
        <v>2</v>
      </c>
      <c r="B49" s="2" t="s">
        <v>15</v>
      </c>
      <c r="C49" s="2">
        <v>1</v>
      </c>
      <c r="D49" s="2" t="s">
        <v>54</v>
      </c>
      <c r="E49" s="17"/>
      <c r="F49" s="18"/>
      <c r="G49" s="19"/>
      <c r="H49" s="18"/>
    </row>
    <row r="50" spans="1:8">
      <c r="A50" s="2">
        <v>4</v>
      </c>
      <c r="B50" s="2" t="s">
        <v>16</v>
      </c>
      <c r="C50" s="2">
        <v>1</v>
      </c>
      <c r="D50" s="2" t="s">
        <v>54</v>
      </c>
      <c r="E50" s="17"/>
      <c r="F50" s="18"/>
      <c r="G50" s="19"/>
      <c r="H50" s="18"/>
    </row>
    <row r="51" spans="1:8">
      <c r="A51" s="2">
        <v>8</v>
      </c>
      <c r="B51" s="2" t="s">
        <v>17</v>
      </c>
      <c r="C51" s="2">
        <v>2</v>
      </c>
      <c r="D51" s="2" t="s">
        <v>54</v>
      </c>
      <c r="E51" s="17" t="s">
        <v>59</v>
      </c>
      <c r="F51" s="18"/>
      <c r="G51" s="19"/>
      <c r="H51" s="18"/>
    </row>
    <row r="52" spans="1:8">
      <c r="A52" s="2">
        <v>16</v>
      </c>
      <c r="B52" s="2" t="s">
        <v>19</v>
      </c>
      <c r="C52" s="2">
        <v>2</v>
      </c>
      <c r="D52" s="2" t="s">
        <v>54</v>
      </c>
      <c r="E52" s="17"/>
      <c r="F52" s="18"/>
      <c r="G52" s="19"/>
      <c r="H52" s="18"/>
    </row>
    <row r="53" spans="1:8">
      <c r="A53" s="2">
        <v>32</v>
      </c>
      <c r="B53" s="2" t="s">
        <v>20</v>
      </c>
      <c r="C53" s="2">
        <v>2</v>
      </c>
      <c r="D53" s="2" t="s">
        <v>54</v>
      </c>
      <c r="E53" s="17"/>
      <c r="F53" s="18"/>
      <c r="G53" s="19"/>
      <c r="H53" s="18"/>
    </row>
    <row r="54" spans="1:8">
      <c r="A54" s="2">
        <v>64</v>
      </c>
      <c r="B54" s="2" t="s">
        <v>21</v>
      </c>
      <c r="C54" s="2">
        <v>3</v>
      </c>
      <c r="D54" s="2" t="s">
        <v>54</v>
      </c>
      <c r="E54" s="17" t="s">
        <v>60</v>
      </c>
      <c r="F54" s="18"/>
      <c r="G54" s="19"/>
      <c r="H54" s="18"/>
    </row>
    <row r="55" spans="1:8">
      <c r="A55" s="2">
        <v>128</v>
      </c>
      <c r="B55" s="2" t="s">
        <v>23</v>
      </c>
      <c r="C55" s="2">
        <v>3</v>
      </c>
      <c r="D55" s="2" t="s">
        <v>54</v>
      </c>
      <c r="E55" s="17"/>
      <c r="F55" s="18"/>
      <c r="G55" s="19"/>
      <c r="H55" s="18"/>
    </row>
    <row r="56" spans="1:8">
      <c r="A56" s="2">
        <v>256</v>
      </c>
      <c r="B56" s="2" t="s">
        <v>24</v>
      </c>
      <c r="C56" s="2">
        <v>3</v>
      </c>
      <c r="D56" s="2" t="s">
        <v>54</v>
      </c>
      <c r="E56" s="17"/>
      <c r="F56" s="18"/>
      <c r="G56" s="19"/>
      <c r="H56" s="18"/>
    </row>
    <row r="57" spans="1:8">
      <c r="A57" s="2">
        <v>512</v>
      </c>
      <c r="B57" s="2" t="s">
        <v>25</v>
      </c>
      <c r="C57" s="2">
        <v>4</v>
      </c>
      <c r="D57" s="2" t="s">
        <v>54</v>
      </c>
      <c r="E57" s="17" t="s">
        <v>61</v>
      </c>
      <c r="F57" s="18"/>
      <c r="G57" s="19"/>
      <c r="H57" s="18"/>
    </row>
    <row r="58" spans="1:8">
      <c r="A58" s="2">
        <v>1024</v>
      </c>
      <c r="B58" s="2" t="s">
        <v>27</v>
      </c>
      <c r="C58" s="2">
        <v>4</v>
      </c>
      <c r="D58" s="2" t="s">
        <v>54</v>
      </c>
      <c r="E58" s="17"/>
      <c r="F58" s="18"/>
      <c r="G58" s="19"/>
      <c r="H58" s="18"/>
    </row>
    <row r="59" spans="1:8">
      <c r="A59" s="2">
        <v>2048</v>
      </c>
      <c r="B59" s="2" t="s">
        <v>28</v>
      </c>
      <c r="C59" s="2">
        <v>5</v>
      </c>
      <c r="D59" s="2" t="s">
        <v>54</v>
      </c>
      <c r="E59" s="17" t="s">
        <v>62</v>
      </c>
      <c r="F59" s="18"/>
      <c r="G59" s="19"/>
      <c r="H59" s="18"/>
    </row>
    <row r="60" spans="1:8">
      <c r="A60" s="2">
        <v>4096</v>
      </c>
      <c r="B60" s="2" t="s">
        <v>30</v>
      </c>
      <c r="C60" s="2">
        <v>5</v>
      </c>
      <c r="D60" s="2" t="s">
        <v>54</v>
      </c>
      <c r="E60" s="17"/>
      <c r="F60" s="18"/>
      <c r="G60" s="19"/>
      <c r="H60" s="18"/>
    </row>
    <row r="61" spans="1:8">
      <c r="A61" s="2">
        <v>8192</v>
      </c>
      <c r="B61" s="2" t="s">
        <v>31</v>
      </c>
      <c r="C61" s="2">
        <v>5</v>
      </c>
      <c r="D61" s="2" t="s">
        <v>54</v>
      </c>
      <c r="E61" s="17"/>
      <c r="F61" s="18"/>
      <c r="G61" s="19"/>
      <c r="H61" s="18"/>
    </row>
    <row r="62" spans="1:8">
      <c r="A62" s="2"/>
      <c r="B62" s="2" t="s">
        <v>63</v>
      </c>
      <c r="C62" s="2" t="s">
        <v>3</v>
      </c>
      <c r="D62" s="2"/>
      <c r="E62" s="17"/>
      <c r="F62" s="18"/>
      <c r="G62" s="19"/>
      <c r="H62" s="18"/>
    </row>
    <row r="63" spans="1:8">
      <c r="A63" s="2">
        <v>1</v>
      </c>
      <c r="B63" s="2" t="s">
        <v>9</v>
      </c>
      <c r="C63" s="2">
        <v>1</v>
      </c>
      <c r="D63" s="2" t="s">
        <v>64</v>
      </c>
      <c r="E63" s="17" t="s">
        <v>65</v>
      </c>
      <c r="F63" s="20" t="s">
        <v>66</v>
      </c>
      <c r="G63" s="19" t="s">
        <v>67</v>
      </c>
      <c r="H63" s="18" t="s">
        <v>68</v>
      </c>
    </row>
    <row r="64" spans="1:8">
      <c r="A64" s="2">
        <v>2</v>
      </c>
      <c r="B64" s="2" t="s">
        <v>15</v>
      </c>
      <c r="C64" s="2">
        <v>1</v>
      </c>
      <c r="D64" s="2" t="s">
        <v>64</v>
      </c>
      <c r="E64" s="17"/>
      <c r="F64" s="18"/>
      <c r="G64" s="19"/>
      <c r="H64" s="18"/>
    </row>
    <row r="65" spans="1:8">
      <c r="A65" s="2">
        <v>4</v>
      </c>
      <c r="B65" s="2" t="s">
        <v>16</v>
      </c>
      <c r="C65" s="2">
        <v>1</v>
      </c>
      <c r="D65" s="2" t="s">
        <v>64</v>
      </c>
      <c r="E65" s="17"/>
      <c r="F65" s="18"/>
      <c r="G65" s="19"/>
      <c r="H65" s="18"/>
    </row>
    <row r="66" spans="1:8">
      <c r="A66" s="2">
        <v>8</v>
      </c>
      <c r="B66" s="2" t="s">
        <v>17</v>
      </c>
      <c r="C66" s="2">
        <v>2</v>
      </c>
      <c r="D66" s="2" t="s">
        <v>64</v>
      </c>
      <c r="E66" s="17" t="s">
        <v>69</v>
      </c>
      <c r="F66" s="18"/>
      <c r="G66" s="19"/>
      <c r="H66" s="18"/>
    </row>
    <row r="67" spans="1:8">
      <c r="A67" s="2">
        <v>16</v>
      </c>
      <c r="B67" s="2" t="s">
        <v>19</v>
      </c>
      <c r="C67" s="2">
        <v>2</v>
      </c>
      <c r="D67" s="2" t="s">
        <v>64</v>
      </c>
      <c r="E67" s="17"/>
      <c r="F67" s="18"/>
      <c r="G67" s="19"/>
      <c r="H67" s="18"/>
    </row>
    <row r="68" spans="1:8">
      <c r="A68" s="2">
        <v>32</v>
      </c>
      <c r="B68" s="2" t="s">
        <v>20</v>
      </c>
      <c r="C68" s="2">
        <v>2</v>
      </c>
      <c r="D68" s="2" t="s">
        <v>64</v>
      </c>
      <c r="E68" s="17"/>
      <c r="F68" s="18"/>
      <c r="G68" s="19"/>
      <c r="H68" s="18"/>
    </row>
    <row r="69" spans="1:8">
      <c r="A69" s="2">
        <v>64</v>
      </c>
      <c r="B69" s="2" t="s">
        <v>21</v>
      </c>
      <c r="C69" s="2">
        <v>3</v>
      </c>
      <c r="D69" s="2" t="s">
        <v>64</v>
      </c>
      <c r="E69" s="17" t="s">
        <v>70</v>
      </c>
      <c r="F69" s="18"/>
      <c r="G69" s="19"/>
      <c r="H69" s="18"/>
    </row>
    <row r="70" spans="1:8">
      <c r="A70" s="2">
        <v>128</v>
      </c>
      <c r="B70" s="2" t="s">
        <v>23</v>
      </c>
      <c r="C70" s="2">
        <v>3</v>
      </c>
      <c r="D70" s="2" t="s">
        <v>64</v>
      </c>
      <c r="E70" s="17"/>
      <c r="F70" s="18"/>
      <c r="G70" s="19"/>
      <c r="H70" s="18"/>
    </row>
    <row r="71" spans="1:8">
      <c r="A71" s="2">
        <v>256</v>
      </c>
      <c r="B71" s="2" t="s">
        <v>24</v>
      </c>
      <c r="C71" s="2">
        <v>3</v>
      </c>
      <c r="D71" s="2" t="s">
        <v>64</v>
      </c>
      <c r="E71" s="17"/>
      <c r="F71" s="18"/>
      <c r="G71" s="19"/>
      <c r="H71" s="18"/>
    </row>
    <row r="72" spans="1:8">
      <c r="A72" s="2">
        <v>512</v>
      </c>
      <c r="B72" s="2" t="s">
        <v>25</v>
      </c>
      <c r="C72" s="2">
        <v>4</v>
      </c>
      <c r="D72" s="2" t="s">
        <v>64</v>
      </c>
      <c r="E72" s="17" t="s">
        <v>71</v>
      </c>
      <c r="F72" s="18"/>
      <c r="G72" s="19"/>
      <c r="H72" s="18"/>
    </row>
    <row r="73" spans="1:8">
      <c r="A73" s="2">
        <v>1024</v>
      </c>
      <c r="B73" s="2" t="s">
        <v>27</v>
      </c>
      <c r="C73" s="2">
        <v>4</v>
      </c>
      <c r="D73" s="2" t="s">
        <v>64</v>
      </c>
      <c r="E73" s="17"/>
      <c r="F73" s="18"/>
      <c r="G73" s="19"/>
      <c r="H73" s="18"/>
    </row>
    <row r="74" spans="1:8">
      <c r="A74" s="2">
        <v>2048</v>
      </c>
      <c r="B74" s="2" t="s">
        <v>28</v>
      </c>
      <c r="C74" s="2">
        <v>5</v>
      </c>
      <c r="D74" s="2" t="s">
        <v>64</v>
      </c>
      <c r="E74" s="17" t="s">
        <v>72</v>
      </c>
      <c r="F74" s="18"/>
      <c r="G74" s="19"/>
      <c r="H74" s="18"/>
    </row>
    <row r="75" spans="1:8">
      <c r="A75" s="2" t="s">
        <v>73</v>
      </c>
      <c r="B75" s="2" t="s">
        <v>30</v>
      </c>
      <c r="C75" s="2">
        <v>5</v>
      </c>
      <c r="D75" s="2" t="s">
        <v>64</v>
      </c>
      <c r="E75" s="17"/>
      <c r="F75" s="18"/>
      <c r="G75" s="19"/>
      <c r="H75" s="18"/>
    </row>
    <row r="76" spans="1:8">
      <c r="A76" s="2">
        <v>8192</v>
      </c>
      <c r="B76" s="2" t="s">
        <v>31</v>
      </c>
      <c r="C76" s="2">
        <v>5</v>
      </c>
      <c r="D76" s="2" t="s">
        <v>64</v>
      </c>
      <c r="E76" s="17"/>
      <c r="F76" s="18"/>
      <c r="G76" s="19"/>
      <c r="H76" s="18"/>
    </row>
    <row r="77" spans="1:8">
      <c r="A77" s="2"/>
      <c r="B77" s="3"/>
      <c r="C77" s="3"/>
      <c r="D77" s="2"/>
      <c r="E77" s="17"/>
      <c r="F77" s="18"/>
      <c r="G77" s="19"/>
      <c r="H77" s="18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workbookViewId="0">
      <selection activeCell="N23" sqref="N23"/>
    </sheetView>
  </sheetViews>
  <sheetFormatPr defaultColWidth="8.88888888888889" defaultRowHeight="14.4" outlineLevelCol="5"/>
  <cols>
    <col min="1" max="1" width="11.8888888888889" customWidth="1"/>
    <col min="3" max="3" width="20.8888888888889" style="1" customWidth="1"/>
  </cols>
  <sheetData>
    <row r="1" spans="1:1">
      <c r="A1" t="s">
        <v>74</v>
      </c>
    </row>
    <row r="2" spans="2:5">
      <c r="B2" s="1" t="s">
        <v>75</v>
      </c>
      <c r="C2" s="1" t="s">
        <v>76</v>
      </c>
      <c r="E2" s="11" t="s">
        <v>77</v>
      </c>
    </row>
    <row r="3" spans="1:6">
      <c r="A3" s="1" t="s">
        <v>78</v>
      </c>
      <c r="C3" s="1" t="s">
        <v>79</v>
      </c>
      <c r="E3" s="11" t="s">
        <v>80</v>
      </c>
      <c r="F3" s="11"/>
    </row>
    <row r="4" spans="1:6">
      <c r="A4" s="1" t="s">
        <v>81</v>
      </c>
      <c r="C4" s="1" t="s">
        <v>82</v>
      </c>
      <c r="E4" s="11" t="s">
        <v>83</v>
      </c>
      <c r="F4" s="11"/>
    </row>
    <row r="5" spans="1:6">
      <c r="A5" s="1" t="s">
        <v>84</v>
      </c>
      <c r="C5" s="1" t="s">
        <v>85</v>
      </c>
      <c r="E5" s="11"/>
      <c r="F5" s="11" t="s">
        <v>86</v>
      </c>
    </row>
    <row r="6" spans="1:6">
      <c r="A6" s="1" t="s">
        <v>87</v>
      </c>
      <c r="C6" s="1" t="s">
        <v>88</v>
      </c>
      <c r="E6" s="11"/>
      <c r="F6" s="11" t="s">
        <v>89</v>
      </c>
    </row>
    <row r="7" spans="1:6">
      <c r="A7" s="1" t="s">
        <v>90</v>
      </c>
      <c r="C7" s="1" t="s">
        <v>91</v>
      </c>
      <c r="E7" s="11"/>
      <c r="F7" s="11" t="s">
        <v>92</v>
      </c>
    </row>
    <row r="8" spans="1:6">
      <c r="A8" s="1" t="s">
        <v>93</v>
      </c>
      <c r="C8" s="1" t="s">
        <v>94</v>
      </c>
      <c r="E8" s="11"/>
      <c r="F8" s="11" t="s">
        <v>95</v>
      </c>
    </row>
    <row r="9" spans="1:6">
      <c r="A9" s="1" t="s">
        <v>96</v>
      </c>
      <c r="C9" s="1" t="s">
        <v>97</v>
      </c>
      <c r="E9" s="11"/>
      <c r="F9" s="11" t="s">
        <v>98</v>
      </c>
    </row>
    <row r="10" spans="1:6">
      <c r="A10" s="1" t="s">
        <v>99</v>
      </c>
      <c r="C10" s="1" t="s">
        <v>100</v>
      </c>
      <c r="E10" s="11" t="s">
        <v>101</v>
      </c>
      <c r="F10" s="11"/>
    </row>
    <row r="11" spans="1:6">
      <c r="A11" s="1" t="s">
        <v>102</v>
      </c>
      <c r="C11" s="1" t="s">
        <v>103</v>
      </c>
      <c r="E11" s="11" t="s">
        <v>104</v>
      </c>
      <c r="F11" s="11"/>
    </row>
    <row r="12" spans="1:6">
      <c r="A12" s="1" t="s">
        <v>105</v>
      </c>
      <c r="C12" s="1" t="s">
        <v>106</v>
      </c>
      <c r="E12" s="11" t="s">
        <v>107</v>
      </c>
      <c r="F12" s="11"/>
    </row>
    <row r="13" spans="1:5">
      <c r="A13" s="1" t="s">
        <v>108</v>
      </c>
      <c r="C13" s="1" t="s">
        <v>109</v>
      </c>
      <c r="E13" s="11" t="s">
        <v>110</v>
      </c>
    </row>
    <row r="14" spans="1:3">
      <c r="A14" s="1" t="s">
        <v>111</v>
      </c>
      <c r="C14" s="1" t="s">
        <v>112</v>
      </c>
    </row>
    <row r="15" spans="1:3">
      <c r="A15" s="1" t="s">
        <v>113</v>
      </c>
      <c r="C15" s="1" t="s">
        <v>114</v>
      </c>
    </row>
    <row r="16" spans="1:3">
      <c r="A16" s="1" t="s">
        <v>115</v>
      </c>
      <c r="C16" s="1" t="s">
        <v>116</v>
      </c>
    </row>
    <row r="17" spans="1:3">
      <c r="A17" s="1" t="s">
        <v>117</v>
      </c>
      <c r="C17" s="1" t="s">
        <v>118</v>
      </c>
    </row>
    <row r="18" spans="1:3">
      <c r="A18" s="1" t="s">
        <v>119</v>
      </c>
      <c r="C18" s="1" t="s">
        <v>120</v>
      </c>
    </row>
    <row r="19" spans="1:3">
      <c r="A19" s="1" t="s">
        <v>121</v>
      </c>
      <c r="C19" s="1" t="s">
        <v>122</v>
      </c>
    </row>
    <row r="20" spans="1:3">
      <c r="A20" s="1" t="s">
        <v>123</v>
      </c>
      <c r="C20" s="1" t="s">
        <v>124</v>
      </c>
    </row>
    <row r="21" spans="1:3">
      <c r="A21" s="1" t="s">
        <v>125</v>
      </c>
      <c r="C21" s="1" t="s">
        <v>126</v>
      </c>
    </row>
    <row r="22" spans="1:3">
      <c r="A22" s="1" t="s">
        <v>127</v>
      </c>
      <c r="C22" s="1" t="s">
        <v>128</v>
      </c>
    </row>
    <row r="23" spans="2:2">
      <c r="B23" s="1" t="s">
        <v>2</v>
      </c>
    </row>
    <row r="24" spans="1:2">
      <c r="A24" s="1" t="s">
        <v>9</v>
      </c>
      <c r="B24" s="1" t="s">
        <v>129</v>
      </c>
    </row>
    <row r="25" spans="1:2">
      <c r="A25" s="1" t="s">
        <v>15</v>
      </c>
      <c r="B25" s="1" t="s">
        <v>130</v>
      </c>
    </row>
    <row r="26" spans="1:2">
      <c r="A26" s="1" t="s">
        <v>15</v>
      </c>
      <c r="B26" s="1" t="s">
        <v>131</v>
      </c>
    </row>
    <row r="27" spans="1:2">
      <c r="A27" s="1" t="s">
        <v>15</v>
      </c>
      <c r="B27" s="1" t="s">
        <v>132</v>
      </c>
    </row>
    <row r="28" spans="1:2">
      <c r="A28" s="1" t="s">
        <v>16</v>
      </c>
      <c r="B28" s="1" t="s">
        <v>130</v>
      </c>
    </row>
    <row r="29" spans="1:2">
      <c r="A29" s="1" t="s">
        <v>16</v>
      </c>
      <c r="B29" s="1" t="s">
        <v>131</v>
      </c>
    </row>
    <row r="30" spans="1:2">
      <c r="A30" s="1" t="s">
        <v>16</v>
      </c>
      <c r="B30" s="1" t="s">
        <v>132</v>
      </c>
    </row>
    <row r="31" spans="1:2">
      <c r="A31" s="1" t="s">
        <v>17</v>
      </c>
      <c r="B31" s="1" t="s">
        <v>130</v>
      </c>
    </row>
    <row r="32" spans="1:2">
      <c r="A32" s="1" t="s">
        <v>17</v>
      </c>
      <c r="B32" s="1" t="s">
        <v>131</v>
      </c>
    </row>
    <row r="33" spans="1:2">
      <c r="A33" s="1" t="s">
        <v>17</v>
      </c>
      <c r="B33" s="1" t="s">
        <v>132</v>
      </c>
    </row>
    <row r="34" spans="1:2">
      <c r="A34" s="1" t="s">
        <v>19</v>
      </c>
      <c r="B34" s="1" t="s">
        <v>130</v>
      </c>
    </row>
    <row r="35" spans="1:2">
      <c r="A35" s="1" t="s">
        <v>19</v>
      </c>
      <c r="B35" s="1" t="s">
        <v>131</v>
      </c>
    </row>
    <row r="36" spans="1:2">
      <c r="A36" s="1" t="s">
        <v>19</v>
      </c>
      <c r="B36" s="1" t="s">
        <v>132</v>
      </c>
    </row>
    <row r="37" spans="2:2">
      <c r="B37" s="1" t="s">
        <v>32</v>
      </c>
    </row>
    <row r="38" spans="1:2">
      <c r="A38" s="1" t="s">
        <v>9</v>
      </c>
      <c r="B38" s="1" t="s">
        <v>129</v>
      </c>
    </row>
    <row r="39" spans="1:2">
      <c r="A39" s="1" t="s">
        <v>15</v>
      </c>
      <c r="B39" s="1" t="s">
        <v>130</v>
      </c>
    </row>
    <row r="40" spans="1:2">
      <c r="A40" s="1" t="s">
        <v>15</v>
      </c>
      <c r="B40" s="1" t="s">
        <v>131</v>
      </c>
    </row>
    <row r="41" spans="1:2">
      <c r="A41" s="1" t="s">
        <v>15</v>
      </c>
      <c r="B41" s="1" t="s">
        <v>132</v>
      </c>
    </row>
    <row r="42" spans="1:2">
      <c r="A42" s="1" t="s">
        <v>16</v>
      </c>
      <c r="B42" s="1" t="s">
        <v>130</v>
      </c>
    </row>
    <row r="43" spans="1:2">
      <c r="A43" s="1" t="s">
        <v>16</v>
      </c>
      <c r="B43" s="1" t="s">
        <v>131</v>
      </c>
    </row>
    <row r="44" spans="1:2">
      <c r="A44" s="1" t="s">
        <v>16</v>
      </c>
      <c r="B44" s="1" t="s">
        <v>132</v>
      </c>
    </row>
    <row r="45" spans="1:2">
      <c r="A45" s="1" t="s">
        <v>17</v>
      </c>
      <c r="B45" s="1" t="s">
        <v>130</v>
      </c>
    </row>
    <row r="46" spans="1:2">
      <c r="A46" s="1" t="s">
        <v>17</v>
      </c>
      <c r="B46" s="1" t="s">
        <v>131</v>
      </c>
    </row>
    <row r="47" spans="1:2">
      <c r="A47" s="1" t="s">
        <v>17</v>
      </c>
      <c r="B47" s="1" t="s">
        <v>132</v>
      </c>
    </row>
    <row r="48" spans="1:2">
      <c r="A48" s="1" t="s">
        <v>19</v>
      </c>
      <c r="B48" s="1" t="s">
        <v>130</v>
      </c>
    </row>
    <row r="49" spans="1:2">
      <c r="A49" s="1" t="s">
        <v>19</v>
      </c>
      <c r="B49" s="1" t="s">
        <v>131</v>
      </c>
    </row>
    <row r="50" spans="1:2">
      <c r="A50" s="1" t="s">
        <v>19</v>
      </c>
      <c r="B50" s="1" t="s">
        <v>132</v>
      </c>
    </row>
    <row r="51" spans="2:2">
      <c r="B51" s="1" t="s">
        <v>42</v>
      </c>
    </row>
    <row r="52" spans="1:2">
      <c r="A52" s="1" t="s">
        <v>9</v>
      </c>
      <c r="B52" s="1" t="s">
        <v>129</v>
      </c>
    </row>
    <row r="53" spans="1:2">
      <c r="A53" s="1" t="s">
        <v>15</v>
      </c>
      <c r="B53" s="1" t="s">
        <v>130</v>
      </c>
    </row>
    <row r="54" spans="1:2">
      <c r="A54" s="1" t="s">
        <v>15</v>
      </c>
      <c r="B54" s="1" t="s">
        <v>131</v>
      </c>
    </row>
    <row r="55" spans="1:2">
      <c r="A55" s="1" t="s">
        <v>15</v>
      </c>
      <c r="B55" s="1" t="s">
        <v>132</v>
      </c>
    </row>
    <row r="56" spans="1:2">
      <c r="A56" s="1" t="s">
        <v>16</v>
      </c>
      <c r="B56" s="1" t="s">
        <v>130</v>
      </c>
    </row>
    <row r="57" spans="1:2">
      <c r="A57" s="1" t="s">
        <v>16</v>
      </c>
      <c r="B57" s="1" t="s">
        <v>131</v>
      </c>
    </row>
    <row r="58" spans="1:2">
      <c r="A58" s="1" t="s">
        <v>16</v>
      </c>
      <c r="B58" s="1" t="s">
        <v>132</v>
      </c>
    </row>
    <row r="59" spans="1:2">
      <c r="A59" s="1" t="s">
        <v>17</v>
      </c>
      <c r="B59" s="1" t="s">
        <v>130</v>
      </c>
    </row>
    <row r="60" spans="1:2">
      <c r="A60" s="1" t="s">
        <v>17</v>
      </c>
      <c r="B60" s="1" t="s">
        <v>131</v>
      </c>
    </row>
    <row r="61" spans="1:2">
      <c r="A61" s="1" t="s">
        <v>17</v>
      </c>
      <c r="B61" s="1" t="s">
        <v>132</v>
      </c>
    </row>
    <row r="62" spans="1:2">
      <c r="A62" s="1" t="s">
        <v>19</v>
      </c>
      <c r="B62" s="1" t="s">
        <v>130</v>
      </c>
    </row>
    <row r="63" spans="1:2">
      <c r="A63" s="1" t="s">
        <v>19</v>
      </c>
      <c r="B63" s="1" t="s">
        <v>131</v>
      </c>
    </row>
    <row r="64" spans="1:2">
      <c r="A64" s="1" t="s">
        <v>19</v>
      </c>
      <c r="B64" s="1" t="s">
        <v>132</v>
      </c>
    </row>
    <row r="65" spans="2:2">
      <c r="B65" s="1" t="s">
        <v>53</v>
      </c>
    </row>
    <row r="66" spans="1:2">
      <c r="A66" s="1" t="s">
        <v>9</v>
      </c>
      <c r="B66" s="1" t="s">
        <v>129</v>
      </c>
    </row>
    <row r="67" spans="1:2">
      <c r="A67" s="1" t="s">
        <v>15</v>
      </c>
      <c r="B67" s="1" t="s">
        <v>130</v>
      </c>
    </row>
    <row r="68" spans="1:2">
      <c r="A68" s="1" t="s">
        <v>15</v>
      </c>
      <c r="B68" s="1" t="s">
        <v>131</v>
      </c>
    </row>
    <row r="69" spans="1:2">
      <c r="A69" s="1" t="s">
        <v>15</v>
      </c>
      <c r="B69" s="1" t="s">
        <v>132</v>
      </c>
    </row>
    <row r="70" spans="1:2">
      <c r="A70" s="1" t="s">
        <v>16</v>
      </c>
      <c r="B70" s="1" t="s">
        <v>130</v>
      </c>
    </row>
    <row r="71" spans="1:2">
      <c r="A71" s="1" t="s">
        <v>16</v>
      </c>
      <c r="B71" s="1" t="s">
        <v>131</v>
      </c>
    </row>
    <row r="72" spans="1:2">
      <c r="A72" s="1" t="s">
        <v>16</v>
      </c>
      <c r="B72" s="1" t="s">
        <v>132</v>
      </c>
    </row>
    <row r="73" spans="1:2">
      <c r="A73" s="1" t="s">
        <v>17</v>
      </c>
      <c r="B73" s="1" t="s">
        <v>130</v>
      </c>
    </row>
    <row r="74" spans="1:2">
      <c r="A74" s="1" t="s">
        <v>17</v>
      </c>
      <c r="B74" s="1" t="s">
        <v>131</v>
      </c>
    </row>
    <row r="75" spans="1:2">
      <c r="A75" s="1" t="s">
        <v>17</v>
      </c>
      <c r="B75" s="1" t="s">
        <v>132</v>
      </c>
    </row>
    <row r="76" spans="1:2">
      <c r="A76" s="1" t="s">
        <v>19</v>
      </c>
      <c r="B76" s="1" t="s">
        <v>130</v>
      </c>
    </row>
    <row r="77" spans="1:2">
      <c r="A77" s="1" t="s">
        <v>19</v>
      </c>
      <c r="B77" s="1" t="s">
        <v>131</v>
      </c>
    </row>
    <row r="78" spans="1:2">
      <c r="A78" s="1" t="s">
        <v>19</v>
      </c>
      <c r="B78" s="1" t="s">
        <v>132</v>
      </c>
    </row>
    <row r="79" spans="2:2">
      <c r="B79" s="1" t="s">
        <v>63</v>
      </c>
    </row>
    <row r="80" spans="1:2">
      <c r="A80" s="1" t="s">
        <v>9</v>
      </c>
      <c r="B80" s="1" t="s">
        <v>129</v>
      </c>
    </row>
    <row r="81" spans="1:2">
      <c r="A81" s="1" t="s">
        <v>15</v>
      </c>
      <c r="B81" s="1" t="s">
        <v>130</v>
      </c>
    </row>
    <row r="82" spans="1:2">
      <c r="A82" s="1" t="s">
        <v>15</v>
      </c>
      <c r="B82" s="1" t="s">
        <v>131</v>
      </c>
    </row>
    <row r="83" spans="1:2">
      <c r="A83" s="1" t="s">
        <v>15</v>
      </c>
      <c r="B83" s="1" t="s">
        <v>132</v>
      </c>
    </row>
    <row r="84" spans="1:2">
      <c r="A84" s="1" t="s">
        <v>16</v>
      </c>
      <c r="B84" s="1" t="s">
        <v>130</v>
      </c>
    </row>
    <row r="85" spans="1:2">
      <c r="A85" s="1" t="s">
        <v>16</v>
      </c>
      <c r="B85" s="1" t="s">
        <v>131</v>
      </c>
    </row>
    <row r="86" spans="1:2">
      <c r="A86" s="1" t="s">
        <v>16</v>
      </c>
      <c r="B86" s="1" t="s">
        <v>132</v>
      </c>
    </row>
    <row r="87" spans="1:2">
      <c r="A87" s="1" t="s">
        <v>17</v>
      </c>
      <c r="B87" s="1" t="s">
        <v>130</v>
      </c>
    </row>
    <row r="88" spans="1:2">
      <c r="A88" s="1" t="s">
        <v>17</v>
      </c>
      <c r="B88" s="1" t="s">
        <v>131</v>
      </c>
    </row>
    <row r="89" spans="1:2">
      <c r="A89" s="1" t="s">
        <v>17</v>
      </c>
      <c r="B89" s="1" t="s">
        <v>132</v>
      </c>
    </row>
    <row r="90" spans="1:2">
      <c r="A90" s="1" t="s">
        <v>19</v>
      </c>
      <c r="B90" s="1" t="s">
        <v>130</v>
      </c>
    </row>
    <row r="91" spans="1:2">
      <c r="A91" s="1" t="s">
        <v>19</v>
      </c>
      <c r="B91" s="1" t="s">
        <v>131</v>
      </c>
    </row>
    <row r="92" spans="1:2">
      <c r="A92" s="1" t="s">
        <v>19</v>
      </c>
      <c r="B92" s="1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0" zoomScaleNormal="110" workbookViewId="0">
      <selection activeCell="E2" sqref="E2:E6"/>
    </sheetView>
  </sheetViews>
  <sheetFormatPr defaultColWidth="8.88888888888889" defaultRowHeight="14.4" outlineLevelCol="4"/>
  <cols>
    <col min="1" max="1" width="13" style="1" customWidth="1"/>
    <col min="2" max="2" width="64.25" style="1" customWidth="1"/>
    <col min="3" max="3" width="43.8888888888889" style="1" customWidth="1"/>
    <col min="4" max="4" width="16.2222222222222" style="1" customWidth="1"/>
    <col min="5" max="5" width="44.0462962962963" customWidth="1"/>
  </cols>
  <sheetData>
    <row r="1" spans="1:5">
      <c r="A1" s="1" t="s">
        <v>133</v>
      </c>
      <c r="B1" s="1" t="s">
        <v>134</v>
      </c>
      <c r="C1" s="1" t="s">
        <v>135</v>
      </c>
      <c r="D1" s="1" t="s">
        <v>136</v>
      </c>
      <c r="E1" t="s">
        <v>137</v>
      </c>
    </row>
    <row r="2" spans="1:5">
      <c r="A2" s="1" t="s">
        <v>138</v>
      </c>
      <c r="B2" s="1" t="s">
        <v>139</v>
      </c>
      <c r="C2" s="1" t="s">
        <v>140</v>
      </c>
      <c r="D2" s="1" t="s">
        <v>141</v>
      </c>
      <c r="E2" t="s">
        <v>142</v>
      </c>
    </row>
    <row r="3" spans="1:5">
      <c r="A3" s="1" t="s">
        <v>143</v>
      </c>
      <c r="B3" s="1" t="s">
        <v>144</v>
      </c>
      <c r="C3" s="1" t="s">
        <v>145</v>
      </c>
      <c r="D3" s="1" t="s">
        <v>146</v>
      </c>
      <c r="E3" t="s">
        <v>147</v>
      </c>
    </row>
    <row r="4" spans="1:5">
      <c r="A4" s="1" t="s">
        <v>148</v>
      </c>
      <c r="B4" s="1" t="s">
        <v>149</v>
      </c>
      <c r="C4" s="1" t="s">
        <v>150</v>
      </c>
      <c r="D4" s="1" t="s">
        <v>151</v>
      </c>
      <c r="E4" t="s">
        <v>152</v>
      </c>
    </row>
    <row r="5" spans="1:5">
      <c r="A5" s="1" t="s">
        <v>153</v>
      </c>
      <c r="B5" s="1" t="s">
        <v>154</v>
      </c>
      <c r="C5" s="1" t="s">
        <v>155</v>
      </c>
      <c r="D5" s="1" t="s">
        <v>156</v>
      </c>
      <c r="E5" t="s">
        <v>157</v>
      </c>
    </row>
    <row r="6" spans="1:5">
      <c r="A6" s="1" t="s">
        <v>158</v>
      </c>
      <c r="B6" s="1" t="s">
        <v>159</v>
      </c>
      <c r="C6" s="1" t="s">
        <v>160</v>
      </c>
      <c r="D6" s="1" t="s">
        <v>161</v>
      </c>
      <c r="E6" t="s">
        <v>162</v>
      </c>
    </row>
    <row r="8" spans="2:2">
      <c r="B8" s="14" t="s">
        <v>134</v>
      </c>
    </row>
    <row r="9" spans="2:2">
      <c r="B9" s="14" t="s">
        <v>163</v>
      </c>
    </row>
    <row r="10" spans="2:2">
      <c r="B10" s="14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G23" sqref="G23"/>
    </sheetView>
  </sheetViews>
  <sheetFormatPr defaultColWidth="8.88888888888889" defaultRowHeight="14.4" outlineLevelCol="1"/>
  <cols>
    <col min="1" max="1" width="8.88888888888889" style="1"/>
    <col min="2" max="2" width="39" style="12" customWidth="1"/>
  </cols>
  <sheetData>
    <row r="1" spans="1:2">
      <c r="A1" s="1" t="s">
        <v>133</v>
      </c>
      <c r="B1" s="1" t="s">
        <v>134</v>
      </c>
    </row>
    <row r="2" spans="1:2">
      <c r="A2" s="1">
        <v>1</v>
      </c>
      <c r="B2" s="12" t="s">
        <v>165</v>
      </c>
    </row>
    <row r="3" spans="1:2">
      <c r="A3" s="1">
        <v>2</v>
      </c>
      <c r="B3" s="12" t="s">
        <v>166</v>
      </c>
    </row>
    <row r="4" spans="1:2">
      <c r="A4" s="1">
        <v>3</v>
      </c>
      <c r="B4" s="12" t="s">
        <v>167</v>
      </c>
    </row>
    <row r="5" spans="1:2">
      <c r="A5" s="1">
        <v>4</v>
      </c>
      <c r="B5" s="12" t="s">
        <v>168</v>
      </c>
    </row>
    <row r="6" spans="1:2">
      <c r="A6" s="1">
        <v>5</v>
      </c>
      <c r="B6" s="12" t="s">
        <v>169</v>
      </c>
    </row>
    <row r="7" spans="1:2">
      <c r="A7" s="1">
        <v>6</v>
      </c>
      <c r="B7" s="12" t="s">
        <v>170</v>
      </c>
    </row>
    <row r="8" spans="1:2">
      <c r="A8" s="1">
        <v>7</v>
      </c>
      <c r="B8" s="12" t="s">
        <v>171</v>
      </c>
    </row>
    <row r="9" spans="1:2">
      <c r="A9" s="1">
        <v>8</v>
      </c>
      <c r="B9" s="12" t="s">
        <v>172</v>
      </c>
    </row>
    <row r="10" spans="1:2">
      <c r="A10" s="1">
        <v>9</v>
      </c>
      <c r="B10" s="12" t="s">
        <v>173</v>
      </c>
    </row>
    <row r="11" spans="1:1">
      <c r="A11" s="1">
        <v>10</v>
      </c>
    </row>
    <row r="12" spans="1:1">
      <c r="A12" s="1">
        <v>11</v>
      </c>
    </row>
    <row r="13" spans="1:1">
      <c r="A13" s="1">
        <v>12</v>
      </c>
    </row>
    <row r="14" spans="1:1">
      <c r="A14" s="1">
        <v>13</v>
      </c>
    </row>
    <row r="15" spans="1:1">
      <c r="A15" s="1">
        <v>14</v>
      </c>
    </row>
    <row r="16" spans="1:1">
      <c r="A16" s="1">
        <v>15</v>
      </c>
    </row>
    <row r="17" spans="1:1">
      <c r="A17" s="1">
        <v>16</v>
      </c>
    </row>
    <row r="18" spans="2:2">
      <c r="B18" s="13" t="s">
        <v>77</v>
      </c>
    </row>
    <row r="19" spans="2:2">
      <c r="B19" s="13" t="s">
        <v>174</v>
      </c>
    </row>
    <row r="20" spans="2:2">
      <c r="B20" s="13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L41" sqref="L41"/>
    </sheetView>
  </sheetViews>
  <sheetFormatPr defaultColWidth="8.88888888888889" defaultRowHeight="14.4" outlineLevelRow="7"/>
  <sheetData>
    <row r="1" ht="30" customHeight="1" spans="1:1">
      <c r="A1" s="11" t="s">
        <v>77</v>
      </c>
    </row>
    <row r="2" ht="30" customHeight="1" spans="1:1">
      <c r="A2" s="11" t="s">
        <v>176</v>
      </c>
    </row>
    <row r="3" ht="30" customHeight="1" spans="1:1">
      <c r="A3" s="11" t="s">
        <v>177</v>
      </c>
    </row>
    <row r="4" ht="30" customHeight="1" spans="1:1">
      <c r="A4" s="11" t="s">
        <v>178</v>
      </c>
    </row>
    <row r="5" ht="30" customHeight="1" spans="1:1">
      <c r="A5" s="11" t="s">
        <v>179</v>
      </c>
    </row>
    <row r="6" ht="30" customHeight="1" spans="1:1">
      <c r="A6" s="11" t="s">
        <v>180</v>
      </c>
    </row>
    <row r="7" spans="1:1">
      <c r="A7" t="s">
        <v>181</v>
      </c>
    </row>
    <row r="8" spans="1:1">
      <c r="A8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selection activeCell="G8" sqref="G8"/>
    </sheetView>
  </sheetViews>
  <sheetFormatPr defaultColWidth="8.88888888888889" defaultRowHeight="14.4" outlineLevelCol="5"/>
  <cols>
    <col min="1" max="1" width="13.4444444444444" style="1" customWidth="1"/>
    <col min="2" max="2" width="17.4444444444444" style="1" customWidth="1"/>
    <col min="3" max="3" width="10.1111111111111" style="1" customWidth="1"/>
    <col min="4" max="4" width="18.5555555555556" style="1" customWidth="1"/>
  </cols>
  <sheetData>
    <row r="1" spans="1:6">
      <c r="A1" s="1" t="s">
        <v>133</v>
      </c>
      <c r="B1" s="1" t="s">
        <v>183</v>
      </c>
      <c r="C1" s="1" t="s">
        <v>184</v>
      </c>
      <c r="D1" s="1" t="s">
        <v>185</v>
      </c>
      <c r="F1" s="11" t="s">
        <v>77</v>
      </c>
    </row>
    <row r="2" spans="1:6">
      <c r="A2" s="1">
        <v>1</v>
      </c>
      <c r="B2" s="1" t="s">
        <v>186</v>
      </c>
      <c r="C2" s="1" t="s">
        <v>187</v>
      </c>
      <c r="D2" s="1" t="str">
        <f>_xlfn.CONCAT(B2,$C$1,C2)</f>
        <v>幼儿园小班·上</v>
      </c>
      <c r="F2" s="11" t="s">
        <v>188</v>
      </c>
    </row>
    <row r="3" spans="1:4">
      <c r="A3" s="1">
        <v>2</v>
      </c>
      <c r="B3" s="1" t="s">
        <v>186</v>
      </c>
      <c r="C3" s="1" t="s">
        <v>189</v>
      </c>
      <c r="D3" s="1" t="str">
        <f t="shared" ref="D3:D34" si="0">_xlfn.CONCAT(B3,$C$1,C3)</f>
        <v>幼儿园小班·下</v>
      </c>
    </row>
    <row r="4" spans="1:4">
      <c r="A4" s="1">
        <v>3</v>
      </c>
      <c r="B4" s="1" t="s">
        <v>190</v>
      </c>
      <c r="C4" s="1" t="s">
        <v>187</v>
      </c>
      <c r="D4" s="1" t="str">
        <f t="shared" si="0"/>
        <v>幼儿园中班·上</v>
      </c>
    </row>
    <row r="5" spans="1:4">
      <c r="A5" s="1">
        <v>4</v>
      </c>
      <c r="B5" s="1" t="s">
        <v>190</v>
      </c>
      <c r="C5" s="1" t="s">
        <v>189</v>
      </c>
      <c r="D5" s="1" t="str">
        <f t="shared" si="0"/>
        <v>幼儿园中班·下</v>
      </c>
    </row>
    <row r="6" spans="1:4">
      <c r="A6" s="1">
        <v>5</v>
      </c>
      <c r="B6" s="1" t="s">
        <v>191</v>
      </c>
      <c r="C6" s="1" t="s">
        <v>187</v>
      </c>
      <c r="D6" s="1" t="str">
        <f t="shared" si="0"/>
        <v>幼儿园大班·上</v>
      </c>
    </row>
    <row r="7" spans="1:4">
      <c r="A7" s="1">
        <v>6</v>
      </c>
      <c r="B7" s="1" t="s">
        <v>191</v>
      </c>
      <c r="C7" s="1" t="s">
        <v>189</v>
      </c>
      <c r="D7" s="1" t="str">
        <f t="shared" si="0"/>
        <v>幼儿园大班·下</v>
      </c>
    </row>
    <row r="8" spans="1:4">
      <c r="A8" s="1">
        <v>7</v>
      </c>
      <c r="B8" s="1" t="s">
        <v>192</v>
      </c>
      <c r="C8" s="1" t="s">
        <v>187</v>
      </c>
      <c r="D8" s="1" t="str">
        <f t="shared" si="0"/>
        <v>小学一年级·上</v>
      </c>
    </row>
    <row r="9" spans="1:4">
      <c r="A9" s="1">
        <v>8</v>
      </c>
      <c r="B9" s="1" t="s">
        <v>192</v>
      </c>
      <c r="C9" s="1" t="s">
        <v>189</v>
      </c>
      <c r="D9" s="1" t="str">
        <f t="shared" si="0"/>
        <v>小学一年级·下</v>
      </c>
    </row>
    <row r="10" spans="1:4">
      <c r="A10" s="1">
        <v>10</v>
      </c>
      <c r="B10" s="1" t="s">
        <v>193</v>
      </c>
      <c r="C10" s="1" t="s">
        <v>187</v>
      </c>
      <c r="D10" s="1" t="str">
        <f t="shared" si="0"/>
        <v>小学二年级·上</v>
      </c>
    </row>
    <row r="11" spans="1:4">
      <c r="A11" s="1">
        <v>11</v>
      </c>
      <c r="B11" s="1" t="s">
        <v>193</v>
      </c>
      <c r="C11" s="1" t="s">
        <v>189</v>
      </c>
      <c r="D11" s="1" t="str">
        <f t="shared" si="0"/>
        <v>小学二年级·下</v>
      </c>
    </row>
    <row r="12" spans="1:4">
      <c r="A12" s="1">
        <v>12</v>
      </c>
      <c r="B12" s="1" t="s">
        <v>194</v>
      </c>
      <c r="C12" s="1" t="s">
        <v>187</v>
      </c>
      <c r="D12" s="1" t="str">
        <f t="shared" si="0"/>
        <v>小学三年级·上</v>
      </c>
    </row>
    <row r="13" spans="1:4">
      <c r="A13" s="1">
        <v>13</v>
      </c>
      <c r="B13" s="1" t="s">
        <v>194</v>
      </c>
      <c r="C13" s="1" t="s">
        <v>189</v>
      </c>
      <c r="D13" s="1" t="str">
        <f t="shared" si="0"/>
        <v>小学三年级·下</v>
      </c>
    </row>
    <row r="14" spans="1:4">
      <c r="A14" s="1">
        <v>14</v>
      </c>
      <c r="B14" s="1" t="s">
        <v>195</v>
      </c>
      <c r="C14" s="1" t="s">
        <v>187</v>
      </c>
      <c r="D14" s="1" t="str">
        <f t="shared" si="0"/>
        <v>小学四年级·上</v>
      </c>
    </row>
    <row r="15" spans="1:4">
      <c r="A15" s="1">
        <v>15</v>
      </c>
      <c r="B15" s="1" t="s">
        <v>195</v>
      </c>
      <c r="C15" s="1" t="s">
        <v>189</v>
      </c>
      <c r="D15" s="1" t="str">
        <f t="shared" si="0"/>
        <v>小学四年级·下</v>
      </c>
    </row>
    <row r="16" spans="1:4">
      <c r="A16" s="1">
        <v>16</v>
      </c>
      <c r="B16" s="1" t="s">
        <v>196</v>
      </c>
      <c r="C16" s="1" t="s">
        <v>187</v>
      </c>
      <c r="D16" s="1" t="str">
        <f t="shared" si="0"/>
        <v>小学五年级·上</v>
      </c>
    </row>
    <row r="17" spans="1:4">
      <c r="A17" s="1">
        <v>17</v>
      </c>
      <c r="B17" s="1" t="s">
        <v>196</v>
      </c>
      <c r="C17" s="1" t="s">
        <v>189</v>
      </c>
      <c r="D17" s="1" t="str">
        <f t="shared" si="0"/>
        <v>小学五年级·下</v>
      </c>
    </row>
    <row r="18" spans="1:4">
      <c r="A18" s="1">
        <v>18</v>
      </c>
      <c r="B18" s="1" t="s">
        <v>197</v>
      </c>
      <c r="C18" s="1" t="s">
        <v>187</v>
      </c>
      <c r="D18" s="1" t="str">
        <f t="shared" si="0"/>
        <v>小学六年级·上</v>
      </c>
    </row>
    <row r="19" spans="1:4">
      <c r="A19" s="1">
        <v>19</v>
      </c>
      <c r="B19" s="1" t="s">
        <v>197</v>
      </c>
      <c r="C19" s="1" t="s">
        <v>189</v>
      </c>
      <c r="D19" s="1" t="str">
        <f t="shared" si="0"/>
        <v>小学六年级·下</v>
      </c>
    </row>
    <row r="20" spans="1:4">
      <c r="A20" s="1">
        <v>20</v>
      </c>
      <c r="B20" s="1" t="s">
        <v>198</v>
      </c>
      <c r="C20" s="1" t="s">
        <v>187</v>
      </c>
      <c r="D20" s="1" t="str">
        <f t="shared" si="0"/>
        <v>初中一年级·上</v>
      </c>
    </row>
    <row r="21" spans="1:4">
      <c r="A21" s="1">
        <v>21</v>
      </c>
      <c r="B21" s="1" t="s">
        <v>198</v>
      </c>
      <c r="C21" s="1" t="s">
        <v>189</v>
      </c>
      <c r="D21" s="1" t="str">
        <f t="shared" si="0"/>
        <v>初中一年级·下</v>
      </c>
    </row>
    <row r="22" spans="1:4">
      <c r="A22" s="1">
        <v>22</v>
      </c>
      <c r="B22" s="1" t="s">
        <v>199</v>
      </c>
      <c r="C22" s="1" t="s">
        <v>187</v>
      </c>
      <c r="D22" s="1" t="str">
        <f t="shared" si="0"/>
        <v>初中二年级·上</v>
      </c>
    </row>
    <row r="23" spans="1:4">
      <c r="A23" s="1">
        <v>23</v>
      </c>
      <c r="B23" s="1" t="s">
        <v>199</v>
      </c>
      <c r="C23" s="1" t="s">
        <v>189</v>
      </c>
      <c r="D23" s="1" t="str">
        <f t="shared" si="0"/>
        <v>初中二年级·下</v>
      </c>
    </row>
    <row r="24" spans="1:4">
      <c r="A24" s="1">
        <v>24</v>
      </c>
      <c r="B24" s="1" t="s">
        <v>200</v>
      </c>
      <c r="C24" s="1" t="s">
        <v>187</v>
      </c>
      <c r="D24" s="1" t="str">
        <f t="shared" si="0"/>
        <v>初中三年级·上</v>
      </c>
    </row>
    <row r="25" spans="1:4">
      <c r="A25" s="1">
        <v>25</v>
      </c>
      <c r="B25" s="1" t="s">
        <v>200</v>
      </c>
      <c r="C25" s="1" t="s">
        <v>189</v>
      </c>
      <c r="D25" s="1" t="str">
        <f t="shared" si="0"/>
        <v>初中三年级·下</v>
      </c>
    </row>
    <row r="26" spans="1:4">
      <c r="A26" s="1">
        <v>26</v>
      </c>
      <c r="B26" s="1" t="s">
        <v>201</v>
      </c>
      <c r="C26" s="1" t="s">
        <v>187</v>
      </c>
      <c r="D26" s="1" t="str">
        <f t="shared" si="0"/>
        <v>高中一年级·上</v>
      </c>
    </row>
    <row r="27" spans="1:4">
      <c r="A27" s="1">
        <v>27</v>
      </c>
      <c r="B27" s="1" t="s">
        <v>201</v>
      </c>
      <c r="C27" s="1" t="s">
        <v>189</v>
      </c>
      <c r="D27" s="1" t="str">
        <f t="shared" si="0"/>
        <v>高中一年级·下</v>
      </c>
    </row>
    <row r="28" spans="1:4">
      <c r="A28" s="1">
        <v>28</v>
      </c>
      <c r="B28" s="1" t="s">
        <v>202</v>
      </c>
      <c r="C28" s="1" t="s">
        <v>187</v>
      </c>
      <c r="D28" s="1" t="str">
        <f t="shared" si="0"/>
        <v>高中二年级·上</v>
      </c>
    </row>
    <row r="29" spans="1:4">
      <c r="A29" s="1">
        <v>29</v>
      </c>
      <c r="B29" s="1" t="s">
        <v>202</v>
      </c>
      <c r="C29" s="1" t="s">
        <v>189</v>
      </c>
      <c r="D29" s="1" t="str">
        <f t="shared" si="0"/>
        <v>高中二年级·下</v>
      </c>
    </row>
    <row r="30" spans="1:4">
      <c r="A30" s="1">
        <v>30</v>
      </c>
      <c r="B30" s="1" t="s">
        <v>203</v>
      </c>
      <c r="C30" s="1" t="s">
        <v>187</v>
      </c>
      <c r="D30" s="1" t="str">
        <f t="shared" si="0"/>
        <v>高中三年级·上</v>
      </c>
    </row>
    <row r="31" spans="1:4">
      <c r="A31" s="1">
        <v>31</v>
      </c>
      <c r="B31" s="1" t="s">
        <v>203</v>
      </c>
      <c r="C31" s="1" t="s">
        <v>189</v>
      </c>
      <c r="D31" s="1" t="str">
        <f t="shared" si="0"/>
        <v>高中三年级·下</v>
      </c>
    </row>
    <row r="32" spans="1:4">
      <c r="A32" s="1">
        <v>32</v>
      </c>
      <c r="B32" s="1" t="s">
        <v>204</v>
      </c>
      <c r="C32" s="1" t="s">
        <v>187</v>
      </c>
      <c r="D32" s="1" t="str">
        <f t="shared" si="0"/>
        <v>大一·上</v>
      </c>
    </row>
    <row r="33" spans="1:4">
      <c r="A33" s="1">
        <v>33</v>
      </c>
      <c r="B33" s="1" t="s">
        <v>204</v>
      </c>
      <c r="C33" s="1" t="s">
        <v>189</v>
      </c>
      <c r="D33" s="1" t="str">
        <f t="shared" si="0"/>
        <v>大一·下</v>
      </c>
    </row>
    <row r="34" spans="1:4">
      <c r="A34" s="1">
        <v>34</v>
      </c>
      <c r="B34" s="1" t="s">
        <v>205</v>
      </c>
      <c r="C34" s="1" t="s">
        <v>187</v>
      </c>
      <c r="D34" s="1" t="str">
        <f t="shared" si="0"/>
        <v>大二·上</v>
      </c>
    </row>
    <row r="35" spans="1:4">
      <c r="A35" s="1">
        <v>35</v>
      </c>
      <c r="B35" s="1" t="s">
        <v>205</v>
      </c>
      <c r="C35" s="1" t="s">
        <v>189</v>
      </c>
      <c r="D35" s="1" t="str">
        <f t="shared" ref="D35:D62" si="1">_xlfn.CONCAT(B35,$C$1,C35)</f>
        <v>大二·下</v>
      </c>
    </row>
    <row r="36" spans="1:4">
      <c r="A36" s="1">
        <v>36</v>
      </c>
      <c r="B36" s="1" t="s">
        <v>206</v>
      </c>
      <c r="C36" s="1" t="s">
        <v>187</v>
      </c>
      <c r="D36" s="1" t="str">
        <f t="shared" si="1"/>
        <v>大三·上</v>
      </c>
    </row>
    <row r="37" spans="1:4">
      <c r="A37" s="1">
        <v>37</v>
      </c>
      <c r="B37" s="1" t="s">
        <v>206</v>
      </c>
      <c r="C37" s="1" t="s">
        <v>189</v>
      </c>
      <c r="D37" s="1" t="str">
        <f t="shared" si="1"/>
        <v>大三·下</v>
      </c>
    </row>
    <row r="38" spans="1:4">
      <c r="A38" s="1">
        <v>38</v>
      </c>
      <c r="B38" s="1" t="s">
        <v>207</v>
      </c>
      <c r="C38" s="1" t="s">
        <v>187</v>
      </c>
      <c r="D38" s="1" t="str">
        <f t="shared" si="1"/>
        <v>大四·上</v>
      </c>
    </row>
    <row r="39" spans="1:4">
      <c r="A39" s="1">
        <v>39</v>
      </c>
      <c r="B39" s="1" t="s">
        <v>207</v>
      </c>
      <c r="C39" s="1" t="s">
        <v>189</v>
      </c>
      <c r="D39" s="1" t="str">
        <f t="shared" si="1"/>
        <v>大四·下</v>
      </c>
    </row>
    <row r="40" spans="1:4">
      <c r="A40" s="1">
        <v>40</v>
      </c>
      <c r="B40" s="1" t="s">
        <v>208</v>
      </c>
      <c r="C40" s="1" t="s">
        <v>187</v>
      </c>
      <c r="D40" s="1" t="str">
        <f t="shared" si="1"/>
        <v>硕士一年级·上</v>
      </c>
    </row>
    <row r="41" spans="1:4">
      <c r="A41" s="1">
        <v>41</v>
      </c>
      <c r="B41" s="1" t="s">
        <v>208</v>
      </c>
      <c r="C41" s="1" t="s">
        <v>189</v>
      </c>
      <c r="D41" s="1" t="str">
        <f t="shared" si="1"/>
        <v>硕士一年级·下</v>
      </c>
    </row>
    <row r="42" spans="1:4">
      <c r="A42" s="1">
        <v>42</v>
      </c>
      <c r="B42" s="1" t="s">
        <v>209</v>
      </c>
      <c r="C42" s="1" t="s">
        <v>187</v>
      </c>
      <c r="D42" s="1" t="str">
        <f t="shared" si="1"/>
        <v>硕士二年级·上</v>
      </c>
    </row>
    <row r="43" spans="1:4">
      <c r="A43" s="1">
        <v>43</v>
      </c>
      <c r="B43" s="1" t="s">
        <v>209</v>
      </c>
      <c r="C43" s="1" t="s">
        <v>189</v>
      </c>
      <c r="D43" s="1" t="str">
        <f t="shared" si="1"/>
        <v>硕士二年级·下</v>
      </c>
    </row>
    <row r="44" spans="1:4">
      <c r="A44" s="1">
        <v>44</v>
      </c>
      <c r="B44" s="1" t="s">
        <v>210</v>
      </c>
      <c r="C44" s="1" t="s">
        <v>187</v>
      </c>
      <c r="D44" s="1" t="str">
        <f t="shared" si="1"/>
        <v>硕士三年级·上</v>
      </c>
    </row>
    <row r="45" spans="1:4">
      <c r="A45" s="1">
        <v>45</v>
      </c>
      <c r="B45" s="1" t="s">
        <v>210</v>
      </c>
      <c r="C45" s="1" t="s">
        <v>189</v>
      </c>
      <c r="D45" s="1" t="str">
        <f t="shared" si="1"/>
        <v>硕士三年级·下</v>
      </c>
    </row>
    <row r="46" spans="1:4">
      <c r="A46" s="1">
        <v>46</v>
      </c>
      <c r="B46" s="1" t="s">
        <v>211</v>
      </c>
      <c r="C46" s="1" t="s">
        <v>187</v>
      </c>
      <c r="D46" s="1" t="str">
        <f t="shared" si="1"/>
        <v>博士一年级·上</v>
      </c>
    </row>
    <row r="47" spans="1:4">
      <c r="A47" s="1">
        <v>47</v>
      </c>
      <c r="B47" s="1" t="s">
        <v>211</v>
      </c>
      <c r="C47" s="1" t="s">
        <v>189</v>
      </c>
      <c r="D47" s="1" t="str">
        <f t="shared" si="1"/>
        <v>博士一年级·下</v>
      </c>
    </row>
    <row r="48" spans="1:4">
      <c r="A48" s="1">
        <v>48</v>
      </c>
      <c r="B48" s="1" t="s">
        <v>212</v>
      </c>
      <c r="C48" s="1" t="s">
        <v>187</v>
      </c>
      <c r="D48" s="1" t="str">
        <f t="shared" si="1"/>
        <v>博士二年级·上</v>
      </c>
    </row>
    <row r="49" spans="1:4">
      <c r="A49" s="1">
        <v>49</v>
      </c>
      <c r="B49" s="1" t="s">
        <v>212</v>
      </c>
      <c r="C49" s="1" t="s">
        <v>189</v>
      </c>
      <c r="D49" s="1" t="str">
        <f t="shared" si="1"/>
        <v>博士二年级·下</v>
      </c>
    </row>
    <row r="50" spans="1:4">
      <c r="A50" s="1">
        <v>50</v>
      </c>
      <c r="B50" s="1" t="s">
        <v>213</v>
      </c>
      <c r="C50" s="1" t="s">
        <v>187</v>
      </c>
      <c r="D50" s="1" t="str">
        <f t="shared" si="1"/>
        <v>博士三年级·上</v>
      </c>
    </row>
    <row r="51" spans="1:4">
      <c r="A51" s="1">
        <v>51</v>
      </c>
      <c r="B51" s="1" t="s">
        <v>213</v>
      </c>
      <c r="C51" s="1" t="s">
        <v>189</v>
      </c>
      <c r="D51" s="1" t="str">
        <f t="shared" si="1"/>
        <v>博士三年级·下</v>
      </c>
    </row>
    <row r="52" spans="1:4">
      <c r="A52" s="1">
        <v>52</v>
      </c>
      <c r="B52" s="1" t="s">
        <v>214</v>
      </c>
      <c r="C52" s="1" t="s">
        <v>187</v>
      </c>
      <c r="D52" s="1" t="str">
        <f t="shared" si="1"/>
        <v>博士四年级·上</v>
      </c>
    </row>
    <row r="53" spans="1:4">
      <c r="A53" s="1">
        <v>53</v>
      </c>
      <c r="B53" s="1" t="s">
        <v>214</v>
      </c>
      <c r="C53" s="1" t="s">
        <v>189</v>
      </c>
      <c r="D53" s="1" t="str">
        <f t="shared" si="1"/>
        <v>博士四年级·下</v>
      </c>
    </row>
    <row r="54" spans="1:4">
      <c r="A54" s="1">
        <v>54</v>
      </c>
      <c r="B54" s="1" t="s">
        <v>215</v>
      </c>
      <c r="C54" s="1" t="s">
        <v>187</v>
      </c>
      <c r="D54" s="1" t="str">
        <f t="shared" si="1"/>
        <v>博士五年级·上</v>
      </c>
    </row>
    <row r="55" spans="1:4">
      <c r="A55" s="1">
        <v>55</v>
      </c>
      <c r="B55" s="1" t="s">
        <v>215</v>
      </c>
      <c r="C55" s="1" t="s">
        <v>189</v>
      </c>
      <c r="D55" s="1" t="str">
        <f t="shared" si="1"/>
        <v>博士五年级·下</v>
      </c>
    </row>
    <row r="56" spans="1:4">
      <c r="A56" s="1">
        <v>56</v>
      </c>
      <c r="B56" s="1" t="s">
        <v>216</v>
      </c>
      <c r="D56" s="1" t="str">
        <f>_xlfn.CONCAT(B56,C56)</f>
        <v>讲师初阶</v>
      </c>
    </row>
    <row r="57" spans="1:4">
      <c r="A57" s="1">
        <v>57</v>
      </c>
      <c r="B57" s="1" t="s">
        <v>216</v>
      </c>
      <c r="D57" s="1" t="str">
        <f t="shared" ref="D57:D62" si="2">_xlfn.CONCAT(B57,C57)</f>
        <v>讲师初阶</v>
      </c>
    </row>
    <row r="58" spans="1:4">
      <c r="A58" s="1">
        <v>58</v>
      </c>
      <c r="B58" s="1" t="s">
        <v>217</v>
      </c>
      <c r="D58" s="1" t="str">
        <f t="shared" si="2"/>
        <v>讲师中阶</v>
      </c>
    </row>
    <row r="59" spans="1:4">
      <c r="A59" s="1">
        <v>59</v>
      </c>
      <c r="B59" s="1" t="s">
        <v>217</v>
      </c>
      <c r="D59" s="1" t="str">
        <f t="shared" si="2"/>
        <v>讲师中阶</v>
      </c>
    </row>
    <row r="60" spans="1:4">
      <c r="A60" s="1">
        <v>60</v>
      </c>
      <c r="B60" s="1" t="s">
        <v>218</v>
      </c>
      <c r="D60" s="1" t="str">
        <f t="shared" si="2"/>
        <v>讲师高阶</v>
      </c>
    </row>
    <row r="61" spans="1:4">
      <c r="A61" s="1">
        <v>61</v>
      </c>
      <c r="B61" s="1" t="s">
        <v>218</v>
      </c>
      <c r="D61" s="1" t="str">
        <f t="shared" si="2"/>
        <v>讲师高阶</v>
      </c>
    </row>
    <row r="62" spans="1:4">
      <c r="A62" s="1">
        <v>62</v>
      </c>
      <c r="B62" s="1" t="s">
        <v>219</v>
      </c>
      <c r="D62" s="1" t="str">
        <f t="shared" si="2"/>
        <v>教授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D21" sqref="D21"/>
    </sheetView>
  </sheetViews>
  <sheetFormatPr defaultColWidth="8.88888888888889" defaultRowHeight="14.4" outlineLevelCol="6"/>
  <cols>
    <col min="1" max="1" width="13.4722222222222" style="1" customWidth="1"/>
    <col min="2" max="2" width="10" style="1" customWidth="1"/>
    <col min="3" max="3" width="11.5277777777778" style="1" customWidth="1"/>
    <col min="4" max="4" width="42.7777777777778" style="1" customWidth="1"/>
    <col min="5" max="5" width="44.7222222222222" style="1" customWidth="1"/>
    <col min="6" max="6" width="53.3333333333333" customWidth="1"/>
    <col min="7" max="7" width="45.4166666666667" customWidth="1"/>
  </cols>
  <sheetData>
    <row r="1" spans="1:5">
      <c r="A1" s="1" t="s">
        <v>220</v>
      </c>
      <c r="B1" s="1" t="s">
        <v>221</v>
      </c>
      <c r="C1" s="1" t="s">
        <v>222</v>
      </c>
      <c r="D1" s="1" t="s">
        <v>223</v>
      </c>
      <c r="E1" s="1" t="s">
        <v>224</v>
      </c>
    </row>
    <row r="2" spans="1:6">
      <c r="A2" s="1">
        <v>1</v>
      </c>
      <c r="B2" s="1">
        <v>1</v>
      </c>
      <c r="C2" s="1">
        <v>0</v>
      </c>
      <c r="D2" s="1">
        <v>2</v>
      </c>
      <c r="E2" s="1">
        <v>5</v>
      </c>
      <c r="F2" t="str">
        <f>IF(E2="","",_xlfn.TEXTJOIN(",",TRUE,C2:E2))</f>
        <v>0,2,5</v>
      </c>
    </row>
    <row r="3" spans="1:6">
      <c r="A3" s="1">
        <v>1</v>
      </c>
      <c r="B3" s="1">
        <v>1</v>
      </c>
      <c r="C3" s="1">
        <v>1</v>
      </c>
      <c r="D3" s="1">
        <v>2</v>
      </c>
      <c r="F3" t="str">
        <f t="shared" ref="F3:F37" si="0">IF(E3="","",_xlfn.TEXTJOIN(",",TRUE,C3:E3))</f>
        <v/>
      </c>
    </row>
    <row r="4" spans="1:6">
      <c r="A4" s="1">
        <v>1</v>
      </c>
      <c r="B4" s="1">
        <v>1</v>
      </c>
      <c r="C4" s="1">
        <v>2</v>
      </c>
      <c r="D4" s="1">
        <v>2</v>
      </c>
      <c r="F4" t="str">
        <f t="shared" si="0"/>
        <v/>
      </c>
    </row>
    <row r="5" spans="1:6">
      <c r="A5" s="1">
        <v>1</v>
      </c>
      <c r="B5" s="1">
        <v>1</v>
      </c>
      <c r="C5" s="1">
        <v>3</v>
      </c>
      <c r="D5" s="1">
        <v>2</v>
      </c>
      <c r="F5" t="str">
        <f t="shared" si="0"/>
        <v/>
      </c>
    </row>
    <row r="6" spans="1:6">
      <c r="A6" s="1">
        <v>1</v>
      </c>
      <c r="B6" s="1">
        <v>1</v>
      </c>
      <c r="C6" s="1">
        <v>4</v>
      </c>
      <c r="D6" s="1">
        <v>2</v>
      </c>
      <c r="F6" t="str">
        <f t="shared" si="0"/>
        <v/>
      </c>
    </row>
    <row r="7" spans="1:7">
      <c r="A7" s="1">
        <v>1</v>
      </c>
      <c r="B7" s="1">
        <v>1</v>
      </c>
      <c r="C7" s="1">
        <v>5</v>
      </c>
      <c r="D7" s="1">
        <v>2</v>
      </c>
      <c r="F7" t="str">
        <f t="shared" si="0"/>
        <v/>
      </c>
      <c r="G7" t="str">
        <f>_xlfn.TEXTJOIN("|",TRUE,F2:F7)</f>
        <v>0,2,5</v>
      </c>
    </row>
    <row r="8" spans="1:6">
      <c r="A8" s="1">
        <v>1</v>
      </c>
      <c r="B8" s="1">
        <f t="shared" ref="B8:B13" si="1">B2+1</f>
        <v>2</v>
      </c>
      <c r="C8" s="1">
        <v>0</v>
      </c>
      <c r="D8" s="1">
        <v>5</v>
      </c>
      <c r="E8" s="1">
        <v>5</v>
      </c>
      <c r="F8" t="str">
        <f t="shared" si="0"/>
        <v>0,5,5</v>
      </c>
    </row>
    <row r="9" spans="1:6">
      <c r="A9" s="1">
        <v>1</v>
      </c>
      <c r="B9" s="1">
        <f t="shared" si="1"/>
        <v>2</v>
      </c>
      <c r="C9" s="1">
        <v>1</v>
      </c>
      <c r="D9" s="1">
        <v>5</v>
      </c>
      <c r="F9" t="str">
        <f t="shared" si="0"/>
        <v/>
      </c>
    </row>
    <row r="10" spans="1:6">
      <c r="A10" s="1">
        <v>1</v>
      </c>
      <c r="B10" s="1">
        <f t="shared" si="1"/>
        <v>2</v>
      </c>
      <c r="C10" s="1">
        <v>2</v>
      </c>
      <c r="D10" s="1">
        <v>5</v>
      </c>
      <c r="F10" t="str">
        <f t="shared" si="0"/>
        <v/>
      </c>
    </row>
    <row r="11" spans="1:6">
      <c r="A11" s="1">
        <v>1</v>
      </c>
      <c r="B11" s="1">
        <f t="shared" si="1"/>
        <v>2</v>
      </c>
      <c r="C11" s="1">
        <v>3</v>
      </c>
      <c r="D11" s="1">
        <v>5</v>
      </c>
      <c r="F11" t="str">
        <f t="shared" si="0"/>
        <v/>
      </c>
    </row>
    <row r="12" spans="1:6">
      <c r="A12" s="1">
        <v>1</v>
      </c>
      <c r="B12" s="1">
        <f t="shared" si="1"/>
        <v>2</v>
      </c>
      <c r="C12" s="1">
        <v>4</v>
      </c>
      <c r="D12" s="1">
        <v>5</v>
      </c>
      <c r="F12" t="str">
        <f t="shared" si="0"/>
        <v/>
      </c>
    </row>
    <row r="13" spans="1:7">
      <c r="A13" s="1">
        <v>1</v>
      </c>
      <c r="B13" s="1">
        <f t="shared" si="1"/>
        <v>2</v>
      </c>
      <c r="C13" s="1">
        <v>5</v>
      </c>
      <c r="D13" s="1">
        <v>5</v>
      </c>
      <c r="F13" t="str">
        <f t="shared" si="0"/>
        <v/>
      </c>
      <c r="G13" t="str">
        <f>_xlfn.TEXTJOIN("|",TRUE,F8:F13)</f>
        <v>0,5,5</v>
      </c>
    </row>
    <row r="14" spans="1:6">
      <c r="A14" s="1">
        <v>1</v>
      </c>
      <c r="B14" s="1">
        <f t="shared" ref="B14:B21" si="2">B8+1</f>
        <v>3</v>
      </c>
      <c r="C14" s="1">
        <v>0</v>
      </c>
      <c r="D14" s="1">
        <v>6</v>
      </c>
      <c r="E14" s="1">
        <v>5</v>
      </c>
      <c r="F14" t="str">
        <f t="shared" si="0"/>
        <v>0,6,5</v>
      </c>
    </row>
    <row r="15" spans="1:6">
      <c r="A15" s="1">
        <v>1</v>
      </c>
      <c r="B15" s="1">
        <f t="shared" si="2"/>
        <v>3</v>
      </c>
      <c r="C15" s="1">
        <v>1</v>
      </c>
      <c r="D15" s="1">
        <v>6</v>
      </c>
      <c r="E15" s="1">
        <v>1</v>
      </c>
      <c r="F15" t="str">
        <f t="shared" si="0"/>
        <v>1,6,1</v>
      </c>
    </row>
    <row r="16" spans="1:6">
      <c r="A16" s="1">
        <v>1</v>
      </c>
      <c r="B16" s="1">
        <f t="shared" si="2"/>
        <v>3</v>
      </c>
      <c r="C16" s="1">
        <v>2</v>
      </c>
      <c r="D16" s="1">
        <v>6</v>
      </c>
      <c r="E16" s="1">
        <v>1</v>
      </c>
      <c r="F16" t="str">
        <f t="shared" si="0"/>
        <v>2,6,1</v>
      </c>
    </row>
    <row r="17" spans="1:6">
      <c r="A17" s="1">
        <v>1</v>
      </c>
      <c r="B17" s="1">
        <f t="shared" si="2"/>
        <v>3</v>
      </c>
      <c r="C17" s="1">
        <v>3</v>
      </c>
      <c r="D17" s="1">
        <v>6</v>
      </c>
      <c r="E17" s="1">
        <v>1</v>
      </c>
      <c r="F17" t="str">
        <f t="shared" si="0"/>
        <v>3,6,1</v>
      </c>
    </row>
    <row r="18" spans="1:6">
      <c r="A18" s="1">
        <v>1</v>
      </c>
      <c r="B18" s="1">
        <f t="shared" si="2"/>
        <v>3</v>
      </c>
      <c r="C18" s="1">
        <v>4</v>
      </c>
      <c r="D18" s="1">
        <v>6</v>
      </c>
      <c r="E18" s="1">
        <v>1</v>
      </c>
      <c r="F18" t="str">
        <f t="shared" si="0"/>
        <v>4,6,1</v>
      </c>
    </row>
    <row r="19" spans="1:7">
      <c r="A19" s="1">
        <v>1</v>
      </c>
      <c r="B19" s="1">
        <f t="shared" si="2"/>
        <v>3</v>
      </c>
      <c r="C19" s="1">
        <v>5</v>
      </c>
      <c r="D19" s="1">
        <v>6</v>
      </c>
      <c r="E19" s="1">
        <v>1</v>
      </c>
      <c r="F19" t="str">
        <f t="shared" si="0"/>
        <v>5,6,1</v>
      </c>
      <c r="G19" t="str">
        <f>_xlfn.TEXTJOIN("|",TRUE,F14:F19)</f>
        <v>0,6,5|1,6,1|2,6,1|3,6,1|4,6,1|5,6,1</v>
      </c>
    </row>
    <row r="20" spans="1:6">
      <c r="A20" s="1">
        <v>1</v>
      </c>
      <c r="B20" s="1">
        <f t="shared" si="2"/>
        <v>4</v>
      </c>
      <c r="C20" s="1">
        <v>0</v>
      </c>
      <c r="D20" s="1">
        <v>7</v>
      </c>
      <c r="E20" s="1">
        <v>5</v>
      </c>
      <c r="F20" t="str">
        <f t="shared" si="0"/>
        <v>0,7,5</v>
      </c>
    </row>
    <row r="21" spans="1:6">
      <c r="A21" s="1">
        <v>1</v>
      </c>
      <c r="B21" s="1">
        <f t="shared" si="2"/>
        <v>4</v>
      </c>
      <c r="C21" s="1">
        <v>1</v>
      </c>
      <c r="D21" s="1">
        <v>7</v>
      </c>
      <c r="E21" s="1">
        <v>1</v>
      </c>
      <c r="F21" t="str">
        <f t="shared" si="0"/>
        <v>1,7,1</v>
      </c>
    </row>
    <row r="22" spans="1:6">
      <c r="A22" s="1">
        <v>1</v>
      </c>
      <c r="B22" s="1">
        <f t="shared" ref="B22:B28" si="3">B16+1</f>
        <v>4</v>
      </c>
      <c r="C22" s="1">
        <v>2</v>
      </c>
      <c r="D22" s="1">
        <v>7</v>
      </c>
      <c r="E22" s="1">
        <v>1</v>
      </c>
      <c r="F22" t="str">
        <f t="shared" si="0"/>
        <v>2,7,1</v>
      </c>
    </row>
    <row r="23" spans="1:6">
      <c r="A23" s="1">
        <v>1</v>
      </c>
      <c r="B23" s="1">
        <f t="shared" si="3"/>
        <v>4</v>
      </c>
      <c r="C23" s="1">
        <v>3</v>
      </c>
      <c r="D23" s="1">
        <v>7</v>
      </c>
      <c r="E23" s="1">
        <v>1</v>
      </c>
      <c r="F23" t="str">
        <f t="shared" si="0"/>
        <v>3,7,1</v>
      </c>
    </row>
    <row r="24" spans="1:6">
      <c r="A24" s="1">
        <v>1</v>
      </c>
      <c r="B24" s="1">
        <f t="shared" si="3"/>
        <v>4</v>
      </c>
      <c r="C24" s="1">
        <v>4</v>
      </c>
      <c r="D24" s="1">
        <v>7</v>
      </c>
      <c r="E24" s="1">
        <v>1</v>
      </c>
      <c r="F24" t="str">
        <f t="shared" si="0"/>
        <v>4,7,1</v>
      </c>
    </row>
    <row r="25" spans="1:7">
      <c r="A25" s="1">
        <v>1</v>
      </c>
      <c r="B25" s="1">
        <f t="shared" si="3"/>
        <v>4</v>
      </c>
      <c r="C25" s="1">
        <v>5</v>
      </c>
      <c r="D25" s="1">
        <v>7</v>
      </c>
      <c r="E25" s="1">
        <v>1</v>
      </c>
      <c r="F25" t="str">
        <f t="shared" si="0"/>
        <v>5,7,1</v>
      </c>
      <c r="G25" t="str">
        <f>_xlfn.TEXTJOIN("|",TRUE,F20:F25)</f>
        <v>0,7,5|1,7,1|2,7,1|3,7,1|4,7,1|5,7,1</v>
      </c>
    </row>
    <row r="26" spans="1:6">
      <c r="A26" s="1">
        <v>1</v>
      </c>
      <c r="B26" s="1">
        <f t="shared" si="3"/>
        <v>5</v>
      </c>
      <c r="C26" s="1">
        <v>0</v>
      </c>
      <c r="D26" s="1">
        <v>8</v>
      </c>
      <c r="E26" s="1">
        <v>5</v>
      </c>
      <c r="F26" t="str">
        <f t="shared" si="0"/>
        <v>0,8,5</v>
      </c>
    </row>
    <row r="27" spans="1:6">
      <c r="A27" s="1">
        <v>1</v>
      </c>
      <c r="B27" s="1">
        <f t="shared" si="3"/>
        <v>5</v>
      </c>
      <c r="C27" s="1">
        <v>1</v>
      </c>
      <c r="D27" s="1">
        <v>8</v>
      </c>
      <c r="E27" s="1">
        <v>1</v>
      </c>
      <c r="F27" t="str">
        <f t="shared" si="0"/>
        <v>1,8,1</v>
      </c>
    </row>
    <row r="28" spans="1:6">
      <c r="A28" s="1">
        <v>1</v>
      </c>
      <c r="B28" s="1">
        <f t="shared" si="3"/>
        <v>5</v>
      </c>
      <c r="C28" s="1">
        <v>2</v>
      </c>
      <c r="D28" s="1">
        <v>8</v>
      </c>
      <c r="E28" s="1">
        <v>1</v>
      </c>
      <c r="F28" t="str">
        <f t="shared" si="0"/>
        <v>2,8,1</v>
      </c>
    </row>
    <row r="29" spans="1:6">
      <c r="A29" s="1">
        <v>1</v>
      </c>
      <c r="B29" s="1">
        <f t="shared" ref="B29:B37" si="4">B23+1</f>
        <v>5</v>
      </c>
      <c r="C29" s="1">
        <v>3</v>
      </c>
      <c r="D29" s="1">
        <v>8</v>
      </c>
      <c r="E29" s="1">
        <v>1</v>
      </c>
      <c r="F29" t="str">
        <f t="shared" si="0"/>
        <v>3,8,1</v>
      </c>
    </row>
    <row r="30" spans="1:6">
      <c r="A30" s="1">
        <v>1</v>
      </c>
      <c r="B30" s="1">
        <f t="shared" si="4"/>
        <v>5</v>
      </c>
      <c r="C30" s="1">
        <v>4</v>
      </c>
      <c r="D30" s="1">
        <v>8</v>
      </c>
      <c r="E30" s="1">
        <v>1</v>
      </c>
      <c r="F30" t="str">
        <f t="shared" si="0"/>
        <v>4,8,1</v>
      </c>
    </row>
    <row r="31" spans="1:7">
      <c r="A31" s="1">
        <v>1</v>
      </c>
      <c r="B31" s="1">
        <f t="shared" si="4"/>
        <v>5</v>
      </c>
      <c r="C31" s="1">
        <v>5</v>
      </c>
      <c r="D31" s="1">
        <v>8</v>
      </c>
      <c r="E31" s="1">
        <v>1</v>
      </c>
      <c r="F31" t="str">
        <f t="shared" si="0"/>
        <v>5,8,1</v>
      </c>
      <c r="G31" t="str">
        <f>_xlfn.TEXTJOIN("|",TRUE,F26:F31)</f>
        <v>0,8,5|1,8,1|2,8,1|3,8,1|4,8,1|5,8,1</v>
      </c>
    </row>
    <row r="32" spans="1:6">
      <c r="A32" s="1">
        <v>1</v>
      </c>
      <c r="B32" s="1">
        <f t="shared" si="4"/>
        <v>6</v>
      </c>
      <c r="C32" s="1">
        <v>0</v>
      </c>
      <c r="D32" s="1">
        <v>9</v>
      </c>
      <c r="E32" s="1">
        <v>5</v>
      </c>
      <c r="F32" t="str">
        <f t="shared" si="0"/>
        <v>0,9,5</v>
      </c>
    </row>
    <row r="33" spans="1:6">
      <c r="A33" s="1">
        <v>1</v>
      </c>
      <c r="B33" s="1">
        <f t="shared" si="4"/>
        <v>6</v>
      </c>
      <c r="C33" s="1">
        <v>1</v>
      </c>
      <c r="D33" s="1">
        <v>9</v>
      </c>
      <c r="E33" s="1">
        <v>1</v>
      </c>
      <c r="F33" t="str">
        <f t="shared" si="0"/>
        <v>1,9,1</v>
      </c>
    </row>
    <row r="34" spans="1:6">
      <c r="A34" s="1">
        <v>1</v>
      </c>
      <c r="B34" s="1">
        <f t="shared" si="4"/>
        <v>6</v>
      </c>
      <c r="C34" s="1">
        <v>2</v>
      </c>
      <c r="D34" s="1">
        <v>9</v>
      </c>
      <c r="E34" s="1">
        <v>1</v>
      </c>
      <c r="F34" t="str">
        <f t="shared" si="0"/>
        <v>2,9,1</v>
      </c>
    </row>
    <row r="35" spans="1:6">
      <c r="A35" s="1">
        <v>1</v>
      </c>
      <c r="B35" s="1">
        <f t="shared" si="4"/>
        <v>6</v>
      </c>
      <c r="C35" s="1">
        <v>3</v>
      </c>
      <c r="D35" s="1">
        <v>9</v>
      </c>
      <c r="E35" s="1">
        <v>1</v>
      </c>
      <c r="F35" t="str">
        <f t="shared" si="0"/>
        <v>3,9,1</v>
      </c>
    </row>
    <row r="36" spans="1:6">
      <c r="A36" s="1">
        <v>1</v>
      </c>
      <c r="B36" s="1">
        <f t="shared" si="4"/>
        <v>6</v>
      </c>
      <c r="C36" s="1">
        <v>4</v>
      </c>
      <c r="D36" s="1">
        <v>9</v>
      </c>
      <c r="E36" s="1">
        <v>1</v>
      </c>
      <c r="F36" t="str">
        <f t="shared" si="0"/>
        <v>4,9,1</v>
      </c>
    </row>
    <row r="37" spans="1:7">
      <c r="A37" s="1">
        <v>1</v>
      </c>
      <c r="B37" s="1">
        <f t="shared" si="4"/>
        <v>6</v>
      </c>
      <c r="C37" s="1">
        <v>5</v>
      </c>
      <c r="D37" s="1">
        <v>9</v>
      </c>
      <c r="E37" s="1">
        <v>1</v>
      </c>
      <c r="F37" t="str">
        <f t="shared" si="0"/>
        <v>5,9,1</v>
      </c>
      <c r="G37" t="str">
        <f>_xlfn.TEXTJOIN("|",TRUE,F32:F37)</f>
        <v>0,9,5|1,9,1|2,9,1|3,9,1|4,9,1|5,9,1</v>
      </c>
    </row>
    <row r="42" spans="1:7">
      <c r="A42" s="1" t="s">
        <v>225</v>
      </c>
      <c r="B42" s="1" t="str">
        <f>G7</f>
        <v>0,2,5</v>
      </c>
      <c r="C42" s="1" t="str">
        <f>G13</f>
        <v>0,5,5</v>
      </c>
      <c r="D42" s="1" t="str">
        <f>G19</f>
        <v>0,6,5|1,6,1|2,6,1|3,6,1|4,6,1|5,6,1</v>
      </c>
      <c r="E42" s="1" t="str">
        <f>G25</f>
        <v>0,7,5|1,7,1|2,7,1|3,7,1|4,7,1|5,7,1</v>
      </c>
      <c r="F42" t="str">
        <f>G31</f>
        <v>0,8,5|1,8,1|2,8,1|3,8,1|4,8,1|5,8,1</v>
      </c>
      <c r="G42" t="str">
        <f>G37</f>
        <v>0,9,5|1,9,1|2,9,1|3,9,1|4,9,1|5,9,1</v>
      </c>
    </row>
    <row r="50" spans="2:3">
      <c r="B50" s="1" t="s">
        <v>226</v>
      </c>
      <c r="C50" s="1" t="s">
        <v>227</v>
      </c>
    </row>
    <row r="51" spans="2:3">
      <c r="B51" s="9">
        <v>10</v>
      </c>
      <c r="C51" s="10">
        <v>0.33</v>
      </c>
    </row>
    <row r="52" spans="2:3">
      <c r="B52" s="9">
        <v>15</v>
      </c>
      <c r="C52" s="10">
        <v>0.5</v>
      </c>
    </row>
    <row r="53" spans="2:3">
      <c r="B53" s="9">
        <v>20</v>
      </c>
      <c r="C53" s="10">
        <v>1</v>
      </c>
    </row>
    <row r="54" spans="2:3">
      <c r="B54" s="9">
        <v>25</v>
      </c>
      <c r="C54" s="10">
        <v>1.5</v>
      </c>
    </row>
    <row r="55" spans="2:3">
      <c r="B55" s="9">
        <v>30</v>
      </c>
      <c r="C55" s="10">
        <v>2</v>
      </c>
    </row>
    <row r="59" spans="1:2">
      <c r="A59" s="1" t="s">
        <v>228</v>
      </c>
      <c r="B59" s="1" t="s">
        <v>229</v>
      </c>
    </row>
    <row r="60" spans="1:2">
      <c r="A60" s="1">
        <v>1</v>
      </c>
      <c r="B60" s="1">
        <v>0.7</v>
      </c>
    </row>
    <row r="61" spans="1:2">
      <c r="A61" s="1">
        <v>2</v>
      </c>
      <c r="B61" s="1">
        <v>0.75</v>
      </c>
    </row>
    <row r="62" spans="1:2">
      <c r="A62" s="1">
        <v>3</v>
      </c>
      <c r="B62" s="1">
        <v>0.8</v>
      </c>
    </row>
    <row r="63" spans="1:2">
      <c r="A63" s="1">
        <v>4</v>
      </c>
      <c r="B63" s="1">
        <v>0.8</v>
      </c>
    </row>
    <row r="64" spans="1:2">
      <c r="A64" s="1">
        <v>5</v>
      </c>
      <c r="B64" s="1">
        <v>0.8</v>
      </c>
    </row>
    <row r="65" spans="1:2">
      <c r="A65" s="1">
        <v>6</v>
      </c>
      <c r="B65" s="1">
        <v>0.8</v>
      </c>
    </row>
    <row r="66" spans="1:2">
      <c r="A66" s="1">
        <v>7</v>
      </c>
      <c r="B66" s="1">
        <v>0.8</v>
      </c>
    </row>
    <row r="67" spans="1:2">
      <c r="A67" s="1">
        <v>8</v>
      </c>
      <c r="B67" s="1">
        <v>0.8</v>
      </c>
    </row>
    <row r="68" spans="1:2">
      <c r="A68" s="1">
        <v>9</v>
      </c>
      <c r="B68" s="1">
        <v>0.8</v>
      </c>
    </row>
    <row r="69" spans="1:2">
      <c r="A69" s="1">
        <v>10</v>
      </c>
      <c r="B69" s="1">
        <v>0.9</v>
      </c>
    </row>
    <row r="70" spans="1:2">
      <c r="A70" s="1">
        <v>11</v>
      </c>
      <c r="B70" s="1">
        <v>0.9</v>
      </c>
    </row>
    <row r="71" spans="1:2">
      <c r="A71" s="1">
        <v>12</v>
      </c>
      <c r="B71" s="1">
        <v>0.9</v>
      </c>
    </row>
    <row r="72" spans="1:2">
      <c r="A72" s="1">
        <v>13</v>
      </c>
      <c r="B72" s="1">
        <v>0.9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workbookViewId="0">
      <selection activeCell="D5" sqref="D5:D9"/>
    </sheetView>
  </sheetViews>
  <sheetFormatPr defaultColWidth="8.88888888888889" defaultRowHeight="14.4" outlineLevelCol="6"/>
  <cols>
    <col min="1" max="1" width="8.88888888888889" style="1"/>
    <col min="3" max="3" width="35.1111111111111" customWidth="1"/>
    <col min="4" max="4" width="49.4444444444444" customWidth="1"/>
    <col min="5" max="5" width="50.2222222222222" customWidth="1"/>
  </cols>
  <sheetData>
    <row r="1" spans="1:1">
      <c r="A1" s="1" t="s">
        <v>230</v>
      </c>
    </row>
    <row r="2" ht="16.2" spans="3:5">
      <c r="C2" s="4" t="s">
        <v>231</v>
      </c>
      <c r="D2" s="4" t="s">
        <v>232</v>
      </c>
      <c r="E2" s="4" t="s">
        <v>233</v>
      </c>
    </row>
    <row r="3" ht="16.2" spans="3:5">
      <c r="C3" s="4" t="s">
        <v>234</v>
      </c>
      <c r="D3" s="4" t="s">
        <v>234</v>
      </c>
      <c r="E3" s="4" t="s">
        <v>234</v>
      </c>
    </row>
    <row r="4" ht="32.4" spans="3:5">
      <c r="C4" s="5" t="s">
        <v>235</v>
      </c>
      <c r="D4" s="4" t="s">
        <v>232</v>
      </c>
      <c r="E4" s="4" t="s">
        <v>236</v>
      </c>
    </row>
    <row r="5" spans="1:5">
      <c r="A5" s="1">
        <v>1</v>
      </c>
      <c r="C5" s="6" t="str">
        <f>_xlfn.TEXTJOIN("|",TRUE,$E$19:$E$43)</f>
        <v>1,1001,10,1.6|2,1001,10,1.6|3,1001,10,1.6|4,1001,10,1.6|5,1002,15,1.6|6,1002,15,1.6|7,1002,15,1.6|8,1002,15,1.6|9,1002,15,1.6|10,1003,20,1.6|11,1003,20,1.6|12,1003,20,1.6|13,1003,20,1.6|14,1003,20,1.6|15,1003,25,1.6|16,1003,25,1.6|17,1003,25,1.6|18,1003,25,1.6|19,1003,25,1.6|20,1003,30,1.6|21,1003,30,1.6|22,1003,30,1.6|23,1003,30,1.6|24,1003,30,1.6|25,1003,40,1.6</v>
      </c>
      <c r="D5" s="7" t="str">
        <f>_xlfn.TEXTJOIN(",",TRUE,$G$19:$G$43)</f>
        <v>5|1101,10|1102,15|1103,20|1104,25|1105</v>
      </c>
      <c r="E5" s="8">
        <v>1200</v>
      </c>
    </row>
    <row r="6" spans="1:5">
      <c r="A6" s="1">
        <v>2</v>
      </c>
      <c r="C6" s="6" t="str">
        <f>_xlfn.TEXTJOIN("|",TRUE,$E$50:$E$74)</f>
        <v>1,2001,10,1.6|2,2001,10,1.6|3,2001,10,1.6|4,2001,10,1.6|5,2002,15,1.6|6,2002,15,1.6|7,2002,15,1.6|8,2002,15,1.6|9,2002,15,1.6|10,2003,20,1.6|11,2003,20,1.6|12,2003,20,1.6|13,2003,20,1.6|14,2003,20,1.6|15,2003,25,1.6|16,2003,25,1.6|17,2003,25,1.6|18,2003,25,1.6|19,2003,25,1.6|20,2003,30,1.6|21,2003,30,1.6|22,2003,30,1.6|23,2003,30,1.6|24,2003,30,1.6|25,2003,40,1.6</v>
      </c>
      <c r="D6" s="7" t="str">
        <f>_xlfn.TEXTJOIN(",",TRUE,$G$49:$G$74)</f>
        <v>5|2101,10|2102,15|2103,20|2104,25|2105</v>
      </c>
      <c r="E6" s="8">
        <v>1200</v>
      </c>
    </row>
    <row r="7" spans="1:5">
      <c r="A7" s="1">
        <v>3</v>
      </c>
      <c r="C7" s="6" t="str">
        <f>_xlfn.TEXTJOIN("|",TRUE,$E$81:$E$105)</f>
        <v>1,3001,10,1.6|2,3001,10,1.6|3,3001,10,1.6|4,3001,10,1.6|5,3002,15,1.6|6,3002,15,1.6|7,3002,15,1.6|8,3002,15,1.6|9,3002,15,1.6|10,3003,20,1.6|11,3003,20,1.6|12,3003,20,1.6|13,3003,20,1.6|14,3003,20,1.6|15,3003,25,1.6|16,3003,25,1.6|17,3003,25,1.6|18,3003,25,1.6|19,3003,25,1.6|20,3003,30,1.6|21,3003,30,1.6|22,3003,30,1.6|23,3003,30,1.6|24,3003,30,1.6|25,3003,40,1.6</v>
      </c>
      <c r="D7" s="7" t="str">
        <f>_xlfn.TEXTJOIN(",",TRUE,$G$80:$G$105)</f>
        <v>5|3101,10|3102,15|3103,20|3104,25|3105</v>
      </c>
      <c r="E7" s="8">
        <v>1200</v>
      </c>
    </row>
    <row r="8" spans="1:5">
      <c r="A8" s="1">
        <v>4</v>
      </c>
      <c r="C8" s="6" t="str">
        <f>_xlfn.TEXTJOIN("|",TRUE,$E$112:$E$136)</f>
        <v>1,4001,10,1.6|2,4001,10,1.6|3,4001,10,1.6|4,4001,10,1.6|5,4002,15,1.6|6,4002,15,1.6|7,4002,15,1.6|8,4002,15,1.6|9,4002,15,1.6|10,4003,20,1.6|11,4003,20,1.6|12,4003,20,1.6|13,4003,20,1.6|14,4003,20,1.6|15,4003,25,1.6|16,4003,25,1.6|17,4003,25,1.6|18,4003,25,1.6|19,4003,25,1.6|20,4003,30,1.6|21,4003,30,1.6|22,4003,30,1.6|23,4003,30,1.6|24,4003,30,1.6|25,4003,40,1.6</v>
      </c>
      <c r="D8" s="7" t="str">
        <f>_xlfn.TEXTJOIN(",",TRUE,$G$111:$G$136)</f>
        <v>5|4101,10|4102,15|4103,20|4104,25|4105</v>
      </c>
      <c r="E8" s="8">
        <v>1200</v>
      </c>
    </row>
    <row r="9" spans="1:5">
      <c r="A9" s="1">
        <v>5</v>
      </c>
      <c r="C9" s="6" t="str">
        <f>_xlfn.TEXTJOIN("|",TRUE,$E$143:$E$167)</f>
        <v>1,5001,10,1.6|2,5001,10,1.6|3,5001,10,1.6|4,5001,10,1.6|5,5002,15,1.6|6,5002,15,1.6|7,5002,15,1.6|8,5002,15,1.6|9,5002,15,1.6|10,5003,20,1.6|11,5003,20,1.6|12,5003,20,1.6|13,5003,20,1.6|14,5003,20,1.6|15,5003,25,1.6|16,5003,25,1.6|17,5003,25,1.6|18,5003,25,1.6|19,5003,25,1.6|20,5003,30,1.6|21,5003,30,1.6|22,5003,30,1.6|23,5003,30,1.6|24,5003,30,1.6|25,5003,40,1.6</v>
      </c>
      <c r="D9" s="7" t="str">
        <f>_xlfn.TEXTJOIN(",",TRUE,$G$142:$G$167)</f>
        <v>5|5101,10|5102,15|5103,20|5104,25|5105</v>
      </c>
      <c r="E9" s="8">
        <v>1200</v>
      </c>
    </row>
    <row r="14" spans="1:2">
      <c r="A14" s="1" t="s">
        <v>237</v>
      </c>
      <c r="B14" s="1">
        <v>1001</v>
      </c>
    </row>
    <row r="15" spans="2:2">
      <c r="B15" s="1">
        <v>1002</v>
      </c>
    </row>
    <row r="16" spans="2:2">
      <c r="B16" s="1">
        <v>1003</v>
      </c>
    </row>
    <row r="17" spans="2:2">
      <c r="B17" s="1">
        <v>1101</v>
      </c>
    </row>
    <row r="18" spans="1:4">
      <c r="A18" s="1" t="s">
        <v>238</v>
      </c>
      <c r="B18" s="1" t="s">
        <v>239</v>
      </c>
      <c r="C18" s="1" t="s">
        <v>237</v>
      </c>
      <c r="D18" s="1" t="s">
        <v>240</v>
      </c>
    </row>
    <row r="19" spans="1:7">
      <c r="A19" s="1">
        <v>1</v>
      </c>
      <c r="B19" s="1">
        <f>血量配置!B10</f>
        <v>10</v>
      </c>
      <c r="C19" s="1">
        <f>IF(B19&lt;15,$B$14,IF(B19&gt;15,$B$16,$B$15))</f>
        <v>1001</v>
      </c>
      <c r="D19" s="1">
        <v>1.6</v>
      </c>
      <c r="E19" t="str">
        <f>_xlfn.TEXTJOIN(",",TRUE,A19,C19,B19,D19)</f>
        <v>1,1001,10,1.6</v>
      </c>
      <c r="F19" t="str">
        <f>IF(MOD(A19,5)=0,1,"")</f>
        <v/>
      </c>
      <c r="G19" t="str">
        <f>IF(F19="","",A19&amp;"|"&amp;$B$17)</f>
        <v/>
      </c>
    </row>
    <row r="20" spans="1:7">
      <c r="A20" s="1">
        <v>2</v>
      </c>
      <c r="B20" s="1">
        <f>血量配置!B11</f>
        <v>10</v>
      </c>
      <c r="C20" s="1">
        <f t="shared" ref="C20:C43" si="0">IF(B20&lt;15,$B$14,IF(B20&gt;15,$B$16,$B$15))</f>
        <v>1001</v>
      </c>
      <c r="D20" s="1">
        <v>1.6</v>
      </c>
      <c r="E20" t="str">
        <f t="shared" ref="E20:E43" si="1">_xlfn.TEXTJOIN(",",TRUE,A20,C20,B20,D20)</f>
        <v>2,1001,10,1.6</v>
      </c>
      <c r="F20" t="str">
        <f t="shared" ref="F20:F43" si="2">IF(MOD(A20,5)=0,1,"")</f>
        <v/>
      </c>
      <c r="G20" t="str">
        <f t="shared" ref="G20:G43" si="3">IF(F20="","",A20&amp;"|"&amp;$B$17)</f>
        <v/>
      </c>
    </row>
    <row r="21" spans="1:7">
      <c r="A21" s="1">
        <v>3</v>
      </c>
      <c r="B21" s="1">
        <f>血量配置!B12</f>
        <v>10</v>
      </c>
      <c r="C21" s="1">
        <f t="shared" si="0"/>
        <v>1001</v>
      </c>
      <c r="D21" s="1">
        <v>1.6</v>
      </c>
      <c r="E21" t="str">
        <f t="shared" si="1"/>
        <v>3,1001,10,1.6</v>
      </c>
      <c r="F21" t="str">
        <f t="shared" si="2"/>
        <v/>
      </c>
      <c r="G21" t="str">
        <f t="shared" si="3"/>
        <v/>
      </c>
    </row>
    <row r="22" spans="1:7">
      <c r="A22" s="1">
        <v>4</v>
      </c>
      <c r="B22" s="1">
        <f>血量配置!B13</f>
        <v>10</v>
      </c>
      <c r="C22" s="1">
        <f t="shared" si="0"/>
        <v>1001</v>
      </c>
      <c r="D22" s="1">
        <v>1.6</v>
      </c>
      <c r="E22" t="str">
        <f t="shared" si="1"/>
        <v>4,1001,10,1.6</v>
      </c>
      <c r="F22" t="str">
        <f t="shared" si="2"/>
        <v/>
      </c>
      <c r="G22" t="str">
        <f t="shared" si="3"/>
        <v/>
      </c>
    </row>
    <row r="23" spans="1:7">
      <c r="A23" s="1">
        <v>5</v>
      </c>
      <c r="B23" s="1">
        <f>血量配置!B14</f>
        <v>15</v>
      </c>
      <c r="C23" s="1">
        <f t="shared" si="0"/>
        <v>1002</v>
      </c>
      <c r="D23" s="1">
        <v>1.6</v>
      </c>
      <c r="E23" t="str">
        <f t="shared" si="1"/>
        <v>5,1002,15,1.6</v>
      </c>
      <c r="F23">
        <f t="shared" si="2"/>
        <v>1</v>
      </c>
      <c r="G23" t="str">
        <f t="shared" si="3"/>
        <v>5|1101</v>
      </c>
    </row>
    <row r="24" spans="1:7">
      <c r="A24" s="1">
        <v>6</v>
      </c>
      <c r="B24" s="1">
        <f>血量配置!B15</f>
        <v>15</v>
      </c>
      <c r="C24" s="1">
        <f t="shared" si="0"/>
        <v>1002</v>
      </c>
      <c r="D24" s="1">
        <v>1.6</v>
      </c>
      <c r="E24" t="str">
        <f t="shared" si="1"/>
        <v>6,1002,15,1.6</v>
      </c>
      <c r="F24" t="str">
        <f t="shared" si="2"/>
        <v/>
      </c>
      <c r="G24" t="str">
        <f t="shared" si="3"/>
        <v/>
      </c>
    </row>
    <row r="25" spans="1:7">
      <c r="A25" s="1">
        <v>7</v>
      </c>
      <c r="B25" s="1">
        <f>血量配置!B16</f>
        <v>15</v>
      </c>
      <c r="C25" s="1">
        <f t="shared" si="0"/>
        <v>1002</v>
      </c>
      <c r="D25" s="1">
        <v>1.6</v>
      </c>
      <c r="E25" t="str">
        <f t="shared" si="1"/>
        <v>7,1002,15,1.6</v>
      </c>
      <c r="F25" t="str">
        <f t="shared" si="2"/>
        <v/>
      </c>
      <c r="G25" t="str">
        <f t="shared" si="3"/>
        <v/>
      </c>
    </row>
    <row r="26" spans="1:7">
      <c r="A26" s="1">
        <v>8</v>
      </c>
      <c r="B26" s="1">
        <f>血量配置!B17</f>
        <v>15</v>
      </c>
      <c r="C26" s="1">
        <f t="shared" si="0"/>
        <v>1002</v>
      </c>
      <c r="D26" s="1">
        <v>1.6</v>
      </c>
      <c r="E26" t="str">
        <f t="shared" si="1"/>
        <v>8,1002,15,1.6</v>
      </c>
      <c r="F26" t="str">
        <f t="shared" si="2"/>
        <v/>
      </c>
      <c r="G26" t="str">
        <f t="shared" si="3"/>
        <v/>
      </c>
    </row>
    <row r="27" spans="1:7">
      <c r="A27" s="1">
        <v>9</v>
      </c>
      <c r="B27" s="1">
        <f>血量配置!B18</f>
        <v>15</v>
      </c>
      <c r="C27" s="1">
        <f t="shared" si="0"/>
        <v>1002</v>
      </c>
      <c r="D27" s="1">
        <v>1.6</v>
      </c>
      <c r="E27" t="str">
        <f t="shared" si="1"/>
        <v>9,1002,15,1.6</v>
      </c>
      <c r="F27" t="str">
        <f t="shared" si="2"/>
        <v/>
      </c>
      <c r="G27" t="str">
        <f t="shared" si="3"/>
        <v/>
      </c>
    </row>
    <row r="28" spans="1:7">
      <c r="A28" s="1">
        <v>10</v>
      </c>
      <c r="B28" s="1">
        <f>血量配置!B19</f>
        <v>20</v>
      </c>
      <c r="C28" s="1">
        <f t="shared" si="0"/>
        <v>1003</v>
      </c>
      <c r="D28" s="1">
        <v>1.6</v>
      </c>
      <c r="E28" t="str">
        <f t="shared" si="1"/>
        <v>10,1003,20,1.6</v>
      </c>
      <c r="F28">
        <f t="shared" si="2"/>
        <v>1</v>
      </c>
      <c r="G28" t="str">
        <f>IF(F28="","",A28&amp;"|"&amp;$B$17+1)</f>
        <v>10|1102</v>
      </c>
    </row>
    <row r="29" spans="1:7">
      <c r="A29" s="1">
        <v>11</v>
      </c>
      <c r="B29" s="1">
        <f>血量配置!B20</f>
        <v>20</v>
      </c>
      <c r="C29" s="1">
        <f t="shared" si="0"/>
        <v>1003</v>
      </c>
      <c r="D29" s="1">
        <v>1.6</v>
      </c>
      <c r="E29" t="str">
        <f t="shared" si="1"/>
        <v>11,1003,20,1.6</v>
      </c>
      <c r="F29" t="str">
        <f t="shared" si="2"/>
        <v/>
      </c>
      <c r="G29" t="str">
        <f t="shared" si="3"/>
        <v/>
      </c>
    </row>
    <row r="30" spans="1:7">
      <c r="A30" s="1">
        <v>12</v>
      </c>
      <c r="B30" s="1">
        <f>血量配置!B21</f>
        <v>20</v>
      </c>
      <c r="C30" s="1">
        <f t="shared" si="0"/>
        <v>1003</v>
      </c>
      <c r="D30" s="1">
        <v>1.6</v>
      </c>
      <c r="E30" t="str">
        <f t="shared" si="1"/>
        <v>12,1003,20,1.6</v>
      </c>
      <c r="F30" t="str">
        <f t="shared" si="2"/>
        <v/>
      </c>
      <c r="G30" t="str">
        <f t="shared" si="3"/>
        <v/>
      </c>
    </row>
    <row r="31" spans="1:7">
      <c r="A31" s="1">
        <v>13</v>
      </c>
      <c r="B31" s="1">
        <f>血量配置!B22</f>
        <v>20</v>
      </c>
      <c r="C31" s="1">
        <f t="shared" si="0"/>
        <v>1003</v>
      </c>
      <c r="D31" s="1">
        <v>1.6</v>
      </c>
      <c r="E31" t="str">
        <f t="shared" si="1"/>
        <v>13,1003,20,1.6</v>
      </c>
      <c r="F31" t="str">
        <f t="shared" si="2"/>
        <v/>
      </c>
      <c r="G31" t="str">
        <f t="shared" si="3"/>
        <v/>
      </c>
    </row>
    <row r="32" spans="1:7">
      <c r="A32" s="1">
        <v>14</v>
      </c>
      <c r="B32" s="1">
        <f>血量配置!B23</f>
        <v>20</v>
      </c>
      <c r="C32" s="1">
        <f t="shared" si="0"/>
        <v>1003</v>
      </c>
      <c r="D32" s="1">
        <v>1.6</v>
      </c>
      <c r="E32" t="str">
        <f t="shared" si="1"/>
        <v>14,1003,20,1.6</v>
      </c>
      <c r="F32" t="str">
        <f t="shared" si="2"/>
        <v/>
      </c>
      <c r="G32" t="str">
        <f t="shared" si="3"/>
        <v/>
      </c>
    </row>
    <row r="33" spans="1:7">
      <c r="A33" s="1">
        <v>15</v>
      </c>
      <c r="B33" s="1">
        <f>血量配置!B24</f>
        <v>25</v>
      </c>
      <c r="C33" s="1">
        <f t="shared" si="0"/>
        <v>1003</v>
      </c>
      <c r="D33" s="1">
        <v>1.6</v>
      </c>
      <c r="E33" t="str">
        <f t="shared" si="1"/>
        <v>15,1003,25,1.6</v>
      </c>
      <c r="F33">
        <f t="shared" si="2"/>
        <v>1</v>
      </c>
      <c r="G33" t="str">
        <f>IF(F33="","",A33&amp;"|"&amp;$B$17+2)</f>
        <v>15|1103</v>
      </c>
    </row>
    <row r="34" spans="1:7">
      <c r="A34" s="1">
        <v>16</v>
      </c>
      <c r="B34" s="1">
        <f>血量配置!B25</f>
        <v>25</v>
      </c>
      <c r="C34" s="1">
        <f t="shared" si="0"/>
        <v>1003</v>
      </c>
      <c r="D34" s="1">
        <v>1.6</v>
      </c>
      <c r="E34" t="str">
        <f t="shared" si="1"/>
        <v>16,1003,25,1.6</v>
      </c>
      <c r="F34" t="str">
        <f t="shared" si="2"/>
        <v/>
      </c>
      <c r="G34" t="str">
        <f t="shared" si="3"/>
        <v/>
      </c>
    </row>
    <row r="35" spans="1:7">
      <c r="A35" s="1">
        <v>17</v>
      </c>
      <c r="B35" s="1">
        <f>血量配置!B26</f>
        <v>25</v>
      </c>
      <c r="C35" s="1">
        <f t="shared" si="0"/>
        <v>1003</v>
      </c>
      <c r="D35" s="1">
        <v>1.6</v>
      </c>
      <c r="E35" t="str">
        <f t="shared" si="1"/>
        <v>17,1003,25,1.6</v>
      </c>
      <c r="F35" t="str">
        <f t="shared" si="2"/>
        <v/>
      </c>
      <c r="G35" t="str">
        <f t="shared" si="3"/>
        <v/>
      </c>
    </row>
    <row r="36" spans="1:7">
      <c r="A36" s="1">
        <v>18</v>
      </c>
      <c r="B36" s="1">
        <f>血量配置!B27</f>
        <v>25</v>
      </c>
      <c r="C36" s="1">
        <f t="shared" si="0"/>
        <v>1003</v>
      </c>
      <c r="D36" s="1">
        <v>1.6</v>
      </c>
      <c r="E36" t="str">
        <f t="shared" si="1"/>
        <v>18,1003,25,1.6</v>
      </c>
      <c r="F36" t="str">
        <f t="shared" si="2"/>
        <v/>
      </c>
      <c r="G36" t="str">
        <f t="shared" si="3"/>
        <v/>
      </c>
    </row>
    <row r="37" spans="1:7">
      <c r="A37" s="1">
        <v>19</v>
      </c>
      <c r="B37" s="1">
        <f>血量配置!B28</f>
        <v>25</v>
      </c>
      <c r="C37" s="1">
        <f t="shared" si="0"/>
        <v>1003</v>
      </c>
      <c r="D37" s="1">
        <v>1.6</v>
      </c>
      <c r="E37" t="str">
        <f t="shared" si="1"/>
        <v>19,1003,25,1.6</v>
      </c>
      <c r="F37" t="str">
        <f t="shared" si="2"/>
        <v/>
      </c>
      <c r="G37" t="str">
        <f t="shared" si="3"/>
        <v/>
      </c>
    </row>
    <row r="38" spans="1:7">
      <c r="A38" s="1">
        <v>20</v>
      </c>
      <c r="B38" s="1">
        <f>血量配置!B29</f>
        <v>30</v>
      </c>
      <c r="C38" s="1">
        <f t="shared" si="0"/>
        <v>1003</v>
      </c>
      <c r="D38" s="1">
        <v>1.6</v>
      </c>
      <c r="E38" t="str">
        <f t="shared" si="1"/>
        <v>20,1003,30,1.6</v>
      </c>
      <c r="F38">
        <f t="shared" si="2"/>
        <v>1</v>
      </c>
      <c r="G38" t="str">
        <f>IF(F38="","",A38&amp;"|"&amp;$B$17+3)</f>
        <v>20|1104</v>
      </c>
    </row>
    <row r="39" spans="1:7">
      <c r="A39" s="1">
        <v>21</v>
      </c>
      <c r="B39" s="1">
        <f>血量配置!B30</f>
        <v>30</v>
      </c>
      <c r="C39" s="1">
        <f t="shared" si="0"/>
        <v>1003</v>
      </c>
      <c r="D39" s="1">
        <v>1.6</v>
      </c>
      <c r="E39" t="str">
        <f t="shared" si="1"/>
        <v>21,1003,30,1.6</v>
      </c>
      <c r="F39" t="str">
        <f t="shared" si="2"/>
        <v/>
      </c>
      <c r="G39" t="str">
        <f t="shared" si="3"/>
        <v/>
      </c>
    </row>
    <row r="40" spans="1:7">
      <c r="A40" s="1">
        <v>22</v>
      </c>
      <c r="B40" s="1">
        <f>血量配置!B31</f>
        <v>30</v>
      </c>
      <c r="C40" s="1">
        <f t="shared" si="0"/>
        <v>1003</v>
      </c>
      <c r="D40" s="1">
        <v>1.6</v>
      </c>
      <c r="E40" t="str">
        <f t="shared" si="1"/>
        <v>22,1003,30,1.6</v>
      </c>
      <c r="F40" t="str">
        <f t="shared" si="2"/>
        <v/>
      </c>
      <c r="G40" t="str">
        <f t="shared" si="3"/>
        <v/>
      </c>
    </row>
    <row r="41" spans="1:7">
      <c r="A41" s="1">
        <v>23</v>
      </c>
      <c r="B41" s="1">
        <f>血量配置!B32</f>
        <v>30</v>
      </c>
      <c r="C41" s="1">
        <f t="shared" si="0"/>
        <v>1003</v>
      </c>
      <c r="D41" s="1">
        <v>1.6</v>
      </c>
      <c r="E41" t="str">
        <f t="shared" si="1"/>
        <v>23,1003,30,1.6</v>
      </c>
      <c r="F41" t="str">
        <f t="shared" si="2"/>
        <v/>
      </c>
      <c r="G41" t="str">
        <f t="shared" si="3"/>
        <v/>
      </c>
    </row>
    <row r="42" spans="1:7">
      <c r="A42" s="1">
        <v>24</v>
      </c>
      <c r="B42" s="1">
        <f>血量配置!B33</f>
        <v>30</v>
      </c>
      <c r="C42" s="1">
        <f t="shared" si="0"/>
        <v>1003</v>
      </c>
      <c r="D42" s="1">
        <v>1.6</v>
      </c>
      <c r="E42" t="str">
        <f t="shared" si="1"/>
        <v>24,1003,30,1.6</v>
      </c>
      <c r="F42" t="str">
        <f t="shared" si="2"/>
        <v/>
      </c>
      <c r="G42" t="str">
        <f t="shared" si="3"/>
        <v/>
      </c>
    </row>
    <row r="43" spans="1:7">
      <c r="A43" s="1">
        <v>25</v>
      </c>
      <c r="B43" s="1">
        <f>血量配置!B34</f>
        <v>40</v>
      </c>
      <c r="C43" s="1">
        <f t="shared" si="0"/>
        <v>1003</v>
      </c>
      <c r="D43" s="1">
        <v>1.6</v>
      </c>
      <c r="E43" t="str">
        <f t="shared" si="1"/>
        <v>25,1003,40,1.6</v>
      </c>
      <c r="F43">
        <f t="shared" si="2"/>
        <v>1</v>
      </c>
      <c r="G43" t="str">
        <f>IF(F43="","",A43&amp;"|"&amp;$B$17+4)</f>
        <v>25|1105</v>
      </c>
    </row>
    <row r="45" spans="1:2">
      <c r="A45" s="1" t="s">
        <v>237</v>
      </c>
      <c r="B45" s="1">
        <v>2001</v>
      </c>
    </row>
    <row r="46" spans="2:2">
      <c r="B46" s="1">
        <v>2002</v>
      </c>
    </row>
    <row r="47" spans="2:2">
      <c r="B47" s="1">
        <v>2003</v>
      </c>
    </row>
    <row r="48" spans="2:2">
      <c r="B48" s="1">
        <v>2101</v>
      </c>
    </row>
    <row r="49" spans="1:4">
      <c r="A49" s="1" t="s">
        <v>238</v>
      </c>
      <c r="B49" s="1" t="s">
        <v>239</v>
      </c>
      <c r="C49" s="1" t="s">
        <v>237</v>
      </c>
      <c r="D49" s="1" t="s">
        <v>240</v>
      </c>
    </row>
    <row r="50" spans="1:7">
      <c r="A50" s="1">
        <v>1</v>
      </c>
      <c r="B50" s="1">
        <f>B19</f>
        <v>10</v>
      </c>
      <c r="C50" s="1">
        <f>IF(B50&lt;15,$B$45,IF(B50&gt;15,$B$47,$B$46))</f>
        <v>2001</v>
      </c>
      <c r="D50" s="1">
        <v>1.6</v>
      </c>
      <c r="E50" t="str">
        <f>_xlfn.TEXTJOIN(",",TRUE,A50,C50,B50,D50)</f>
        <v>1,2001,10,1.6</v>
      </c>
      <c r="F50" t="str">
        <f>IF(MOD(A50,5)=0,1,"")</f>
        <v/>
      </c>
      <c r="G50" t="str">
        <f>IF(F50="","",A50&amp;"|"&amp;$B$48)</f>
        <v/>
      </c>
    </row>
    <row r="51" spans="1:7">
      <c r="A51" s="1">
        <v>2</v>
      </c>
      <c r="B51" s="1">
        <f t="shared" ref="B51:B74" si="4">B20</f>
        <v>10</v>
      </c>
      <c r="C51" s="1">
        <f t="shared" ref="C51:C74" si="5">IF(B51&lt;15,$B$45,IF(B51&gt;15,$B$47,$B$46))</f>
        <v>2001</v>
      </c>
      <c r="D51" s="1">
        <v>1.6</v>
      </c>
      <c r="E51" t="str">
        <f t="shared" ref="E50:E74" si="6">_xlfn.TEXTJOIN(",",TRUE,A51,C51,B51,D51)</f>
        <v>2,2001,10,1.6</v>
      </c>
      <c r="F51" t="str">
        <f t="shared" ref="F51:F74" si="7">IF(MOD(A51,5)=0,1,"")</f>
        <v/>
      </c>
      <c r="G51" t="str">
        <f t="shared" ref="G51:G74" si="8">IF(F51="","",A51&amp;"|"&amp;$B$48)</f>
        <v/>
      </c>
    </row>
    <row r="52" spans="1:7">
      <c r="A52" s="1">
        <v>3</v>
      </c>
      <c r="B52" s="1">
        <f t="shared" si="4"/>
        <v>10</v>
      </c>
      <c r="C52" s="1">
        <f t="shared" si="5"/>
        <v>2001</v>
      </c>
      <c r="D52" s="1">
        <v>1.6</v>
      </c>
      <c r="E52" t="str">
        <f t="shared" si="6"/>
        <v>3,2001,10,1.6</v>
      </c>
      <c r="F52" t="str">
        <f t="shared" si="7"/>
        <v/>
      </c>
      <c r="G52" t="str">
        <f t="shared" si="8"/>
        <v/>
      </c>
    </row>
    <row r="53" spans="1:7">
      <c r="A53" s="1">
        <v>4</v>
      </c>
      <c r="B53" s="1">
        <f t="shared" si="4"/>
        <v>10</v>
      </c>
      <c r="C53" s="1">
        <f t="shared" si="5"/>
        <v>2001</v>
      </c>
      <c r="D53" s="1">
        <v>1.6</v>
      </c>
      <c r="E53" t="str">
        <f t="shared" si="6"/>
        <v>4,2001,10,1.6</v>
      </c>
      <c r="F53" t="str">
        <f t="shared" si="7"/>
        <v/>
      </c>
      <c r="G53" t="str">
        <f t="shared" si="8"/>
        <v/>
      </c>
    </row>
    <row r="54" spans="1:7">
      <c r="A54" s="1">
        <v>5</v>
      </c>
      <c r="B54" s="1">
        <f t="shared" si="4"/>
        <v>15</v>
      </c>
      <c r="C54" s="1">
        <f t="shared" si="5"/>
        <v>2002</v>
      </c>
      <c r="D54" s="1">
        <v>1.6</v>
      </c>
      <c r="E54" t="str">
        <f t="shared" si="6"/>
        <v>5,2002,15,1.6</v>
      </c>
      <c r="F54">
        <f t="shared" si="7"/>
        <v>1</v>
      </c>
      <c r="G54" t="str">
        <f t="shared" si="8"/>
        <v>5|2101</v>
      </c>
    </row>
    <row r="55" spans="1:7">
      <c r="A55" s="1">
        <v>6</v>
      </c>
      <c r="B55" s="1">
        <f t="shared" si="4"/>
        <v>15</v>
      </c>
      <c r="C55" s="1">
        <f t="shared" si="5"/>
        <v>2002</v>
      </c>
      <c r="D55" s="1">
        <v>1.6</v>
      </c>
      <c r="E55" t="str">
        <f t="shared" si="6"/>
        <v>6,2002,15,1.6</v>
      </c>
      <c r="F55" t="str">
        <f t="shared" si="7"/>
        <v/>
      </c>
      <c r="G55" t="str">
        <f t="shared" si="8"/>
        <v/>
      </c>
    </row>
    <row r="56" spans="1:7">
      <c r="A56" s="1">
        <v>7</v>
      </c>
      <c r="B56" s="1">
        <f t="shared" si="4"/>
        <v>15</v>
      </c>
      <c r="C56" s="1">
        <f t="shared" si="5"/>
        <v>2002</v>
      </c>
      <c r="D56" s="1">
        <v>1.6</v>
      </c>
      <c r="E56" t="str">
        <f t="shared" si="6"/>
        <v>7,2002,15,1.6</v>
      </c>
      <c r="F56" t="str">
        <f t="shared" si="7"/>
        <v/>
      </c>
      <c r="G56" t="str">
        <f t="shared" si="8"/>
        <v/>
      </c>
    </row>
    <row r="57" spans="1:7">
      <c r="A57" s="1">
        <v>8</v>
      </c>
      <c r="B57" s="1">
        <f t="shared" si="4"/>
        <v>15</v>
      </c>
      <c r="C57" s="1">
        <f t="shared" si="5"/>
        <v>2002</v>
      </c>
      <c r="D57" s="1">
        <v>1.6</v>
      </c>
      <c r="E57" t="str">
        <f t="shared" si="6"/>
        <v>8,2002,15,1.6</v>
      </c>
      <c r="F57" t="str">
        <f t="shared" si="7"/>
        <v/>
      </c>
      <c r="G57" t="str">
        <f t="shared" si="8"/>
        <v/>
      </c>
    </row>
    <row r="58" spans="1:7">
      <c r="A58" s="1">
        <v>9</v>
      </c>
      <c r="B58" s="1">
        <f t="shared" si="4"/>
        <v>15</v>
      </c>
      <c r="C58" s="1">
        <f t="shared" si="5"/>
        <v>2002</v>
      </c>
      <c r="D58" s="1">
        <v>1.6</v>
      </c>
      <c r="E58" t="str">
        <f t="shared" si="6"/>
        <v>9,2002,15,1.6</v>
      </c>
      <c r="F58" t="str">
        <f t="shared" si="7"/>
        <v/>
      </c>
      <c r="G58" t="str">
        <f t="shared" si="8"/>
        <v/>
      </c>
    </row>
    <row r="59" spans="1:7">
      <c r="A59" s="1">
        <v>10</v>
      </c>
      <c r="B59" s="1">
        <f t="shared" si="4"/>
        <v>20</v>
      </c>
      <c r="C59" s="1">
        <f t="shared" si="5"/>
        <v>2003</v>
      </c>
      <c r="D59" s="1">
        <v>1.6</v>
      </c>
      <c r="E59" t="str">
        <f t="shared" si="6"/>
        <v>10,2003,20,1.6</v>
      </c>
      <c r="F59">
        <f t="shared" si="7"/>
        <v>1</v>
      </c>
      <c r="G59" t="str">
        <f>IF(F59="","",A59&amp;"|"&amp;$B$48+1)</f>
        <v>10|2102</v>
      </c>
    </row>
    <row r="60" spans="1:7">
      <c r="A60" s="1">
        <v>11</v>
      </c>
      <c r="B60" s="1">
        <f t="shared" si="4"/>
        <v>20</v>
      </c>
      <c r="C60" s="1">
        <f t="shared" si="5"/>
        <v>2003</v>
      </c>
      <c r="D60" s="1">
        <v>1.6</v>
      </c>
      <c r="E60" t="str">
        <f t="shared" si="6"/>
        <v>11,2003,20,1.6</v>
      </c>
      <c r="F60" t="str">
        <f t="shared" si="7"/>
        <v/>
      </c>
      <c r="G60" t="str">
        <f t="shared" si="8"/>
        <v/>
      </c>
    </row>
    <row r="61" spans="1:7">
      <c r="A61" s="1">
        <v>12</v>
      </c>
      <c r="B61" s="1">
        <f t="shared" si="4"/>
        <v>20</v>
      </c>
      <c r="C61" s="1">
        <f t="shared" si="5"/>
        <v>2003</v>
      </c>
      <c r="D61" s="1">
        <v>1.6</v>
      </c>
      <c r="E61" t="str">
        <f t="shared" si="6"/>
        <v>12,2003,20,1.6</v>
      </c>
      <c r="F61" t="str">
        <f t="shared" si="7"/>
        <v/>
      </c>
      <c r="G61" t="str">
        <f t="shared" si="8"/>
        <v/>
      </c>
    </row>
    <row r="62" spans="1:7">
      <c r="A62" s="1">
        <v>13</v>
      </c>
      <c r="B62" s="1">
        <f t="shared" si="4"/>
        <v>20</v>
      </c>
      <c r="C62" s="1">
        <f t="shared" si="5"/>
        <v>2003</v>
      </c>
      <c r="D62" s="1">
        <v>1.6</v>
      </c>
      <c r="E62" t="str">
        <f t="shared" si="6"/>
        <v>13,2003,20,1.6</v>
      </c>
      <c r="F62" t="str">
        <f t="shared" si="7"/>
        <v/>
      </c>
      <c r="G62" t="str">
        <f t="shared" si="8"/>
        <v/>
      </c>
    </row>
    <row r="63" spans="1:7">
      <c r="A63" s="1">
        <v>14</v>
      </c>
      <c r="B63" s="1">
        <f t="shared" si="4"/>
        <v>20</v>
      </c>
      <c r="C63" s="1">
        <f t="shared" si="5"/>
        <v>2003</v>
      </c>
      <c r="D63" s="1">
        <v>1.6</v>
      </c>
      <c r="E63" t="str">
        <f t="shared" si="6"/>
        <v>14,2003,20,1.6</v>
      </c>
      <c r="F63" t="str">
        <f t="shared" si="7"/>
        <v/>
      </c>
      <c r="G63" t="str">
        <f t="shared" si="8"/>
        <v/>
      </c>
    </row>
    <row r="64" spans="1:7">
      <c r="A64" s="1">
        <v>15</v>
      </c>
      <c r="B64" s="1">
        <f t="shared" si="4"/>
        <v>25</v>
      </c>
      <c r="C64" s="1">
        <f t="shared" si="5"/>
        <v>2003</v>
      </c>
      <c r="D64" s="1">
        <v>1.6</v>
      </c>
      <c r="E64" t="str">
        <f t="shared" si="6"/>
        <v>15,2003,25,1.6</v>
      </c>
      <c r="F64">
        <f t="shared" si="7"/>
        <v>1</v>
      </c>
      <c r="G64" t="str">
        <f>IF(F64="","",A64&amp;"|"&amp;$B$48+2)</f>
        <v>15|2103</v>
      </c>
    </row>
    <row r="65" spans="1:7">
      <c r="A65" s="1">
        <v>16</v>
      </c>
      <c r="B65" s="1">
        <f t="shared" si="4"/>
        <v>25</v>
      </c>
      <c r="C65" s="1">
        <f t="shared" si="5"/>
        <v>2003</v>
      </c>
      <c r="D65" s="1">
        <v>1.6</v>
      </c>
      <c r="E65" t="str">
        <f t="shared" si="6"/>
        <v>16,2003,25,1.6</v>
      </c>
      <c r="F65" t="str">
        <f t="shared" si="7"/>
        <v/>
      </c>
      <c r="G65" t="str">
        <f t="shared" si="8"/>
        <v/>
      </c>
    </row>
    <row r="66" spans="1:7">
      <c r="A66" s="1">
        <v>17</v>
      </c>
      <c r="B66" s="1">
        <f t="shared" si="4"/>
        <v>25</v>
      </c>
      <c r="C66" s="1">
        <f t="shared" si="5"/>
        <v>2003</v>
      </c>
      <c r="D66" s="1">
        <v>1.6</v>
      </c>
      <c r="E66" t="str">
        <f t="shared" si="6"/>
        <v>17,2003,25,1.6</v>
      </c>
      <c r="F66" t="str">
        <f t="shared" si="7"/>
        <v/>
      </c>
      <c r="G66" t="str">
        <f t="shared" si="8"/>
        <v/>
      </c>
    </row>
    <row r="67" spans="1:7">
      <c r="A67" s="1">
        <v>18</v>
      </c>
      <c r="B67" s="1">
        <f t="shared" si="4"/>
        <v>25</v>
      </c>
      <c r="C67" s="1">
        <f t="shared" si="5"/>
        <v>2003</v>
      </c>
      <c r="D67" s="1">
        <v>1.6</v>
      </c>
      <c r="E67" t="str">
        <f t="shared" si="6"/>
        <v>18,2003,25,1.6</v>
      </c>
      <c r="F67" t="str">
        <f t="shared" si="7"/>
        <v/>
      </c>
      <c r="G67" t="str">
        <f t="shared" si="8"/>
        <v/>
      </c>
    </row>
    <row r="68" spans="1:7">
      <c r="A68" s="1">
        <v>19</v>
      </c>
      <c r="B68" s="1">
        <f t="shared" si="4"/>
        <v>25</v>
      </c>
      <c r="C68" s="1">
        <f t="shared" si="5"/>
        <v>2003</v>
      </c>
      <c r="D68" s="1">
        <v>1.6</v>
      </c>
      <c r="E68" t="str">
        <f t="shared" si="6"/>
        <v>19,2003,25,1.6</v>
      </c>
      <c r="F68" t="str">
        <f t="shared" si="7"/>
        <v/>
      </c>
      <c r="G68" t="str">
        <f t="shared" si="8"/>
        <v/>
      </c>
    </row>
    <row r="69" spans="1:7">
      <c r="A69" s="1">
        <v>20</v>
      </c>
      <c r="B69" s="1">
        <f t="shared" si="4"/>
        <v>30</v>
      </c>
      <c r="C69" s="1">
        <f t="shared" si="5"/>
        <v>2003</v>
      </c>
      <c r="D69" s="1">
        <v>1.6</v>
      </c>
      <c r="E69" t="str">
        <f t="shared" si="6"/>
        <v>20,2003,30,1.6</v>
      </c>
      <c r="F69">
        <f t="shared" si="7"/>
        <v>1</v>
      </c>
      <c r="G69" t="str">
        <f>IF(F69="","",A69&amp;"|"&amp;$B$48+3)</f>
        <v>20|2104</v>
      </c>
    </row>
    <row r="70" spans="1:7">
      <c r="A70" s="1">
        <v>21</v>
      </c>
      <c r="B70" s="1">
        <f t="shared" si="4"/>
        <v>30</v>
      </c>
      <c r="C70" s="1">
        <f t="shared" si="5"/>
        <v>2003</v>
      </c>
      <c r="D70" s="1">
        <v>1.6</v>
      </c>
      <c r="E70" t="str">
        <f t="shared" si="6"/>
        <v>21,2003,30,1.6</v>
      </c>
      <c r="F70" t="str">
        <f t="shared" si="7"/>
        <v/>
      </c>
      <c r="G70" t="str">
        <f t="shared" si="8"/>
        <v/>
      </c>
    </row>
    <row r="71" spans="1:7">
      <c r="A71" s="1">
        <v>22</v>
      </c>
      <c r="B71" s="1">
        <f t="shared" si="4"/>
        <v>30</v>
      </c>
      <c r="C71" s="1">
        <f t="shared" si="5"/>
        <v>2003</v>
      </c>
      <c r="D71" s="1">
        <v>1.6</v>
      </c>
      <c r="E71" t="str">
        <f t="shared" si="6"/>
        <v>22,2003,30,1.6</v>
      </c>
      <c r="F71" t="str">
        <f t="shared" si="7"/>
        <v/>
      </c>
      <c r="G71" t="str">
        <f t="shared" si="8"/>
        <v/>
      </c>
    </row>
    <row r="72" spans="1:7">
      <c r="A72" s="1">
        <v>23</v>
      </c>
      <c r="B72" s="1">
        <f t="shared" si="4"/>
        <v>30</v>
      </c>
      <c r="C72" s="1">
        <f t="shared" si="5"/>
        <v>2003</v>
      </c>
      <c r="D72" s="1">
        <v>1.6</v>
      </c>
      <c r="E72" t="str">
        <f t="shared" si="6"/>
        <v>23,2003,30,1.6</v>
      </c>
      <c r="F72" t="str">
        <f t="shared" si="7"/>
        <v/>
      </c>
      <c r="G72" t="str">
        <f t="shared" si="8"/>
        <v/>
      </c>
    </row>
    <row r="73" spans="1:7">
      <c r="A73" s="1">
        <v>24</v>
      </c>
      <c r="B73" s="1">
        <f t="shared" si="4"/>
        <v>30</v>
      </c>
      <c r="C73" s="1">
        <f t="shared" si="5"/>
        <v>2003</v>
      </c>
      <c r="D73" s="1">
        <v>1.6</v>
      </c>
      <c r="E73" t="str">
        <f t="shared" si="6"/>
        <v>24,2003,30,1.6</v>
      </c>
      <c r="F73" t="str">
        <f t="shared" si="7"/>
        <v/>
      </c>
      <c r="G73" t="str">
        <f t="shared" si="8"/>
        <v/>
      </c>
    </row>
    <row r="74" spans="1:7">
      <c r="A74" s="1">
        <v>25</v>
      </c>
      <c r="B74" s="1">
        <f t="shared" si="4"/>
        <v>40</v>
      </c>
      <c r="C74" s="1">
        <f t="shared" si="5"/>
        <v>2003</v>
      </c>
      <c r="D74" s="1">
        <v>1.6</v>
      </c>
      <c r="E74" t="str">
        <f t="shared" si="6"/>
        <v>25,2003,40,1.6</v>
      </c>
      <c r="F74">
        <f t="shared" si="7"/>
        <v>1</v>
      </c>
      <c r="G74" t="str">
        <f>IF(F74="","",A74&amp;"|"&amp;$B$48+4)</f>
        <v>25|2105</v>
      </c>
    </row>
    <row r="76" customFormat="1" spans="1:2">
      <c r="A76" s="1" t="s">
        <v>237</v>
      </c>
      <c r="B76" s="1">
        <v>3001</v>
      </c>
    </row>
    <row r="77" customFormat="1" spans="1:2">
      <c r="A77" s="1"/>
      <c r="B77" s="1">
        <v>3002</v>
      </c>
    </row>
    <row r="78" customFormat="1" spans="1:2">
      <c r="A78" s="1"/>
      <c r="B78" s="1">
        <v>3003</v>
      </c>
    </row>
    <row r="79" customFormat="1" spans="1:2">
      <c r="A79" s="1"/>
      <c r="B79" s="1">
        <v>3101</v>
      </c>
    </row>
    <row r="80" customFormat="1" spans="1:4">
      <c r="A80" s="1" t="s">
        <v>238</v>
      </c>
      <c r="B80" s="1" t="s">
        <v>239</v>
      </c>
      <c r="C80" s="1" t="s">
        <v>237</v>
      </c>
      <c r="D80" s="1" t="s">
        <v>240</v>
      </c>
    </row>
    <row r="81" spans="1:7">
      <c r="A81" s="1">
        <v>1</v>
      </c>
      <c r="B81" s="1">
        <f t="shared" ref="B81:B105" si="9">B50</f>
        <v>10</v>
      </c>
      <c r="C81" s="1">
        <f>IF(B81&lt;15,$B$76,IF(B81&gt;15,$B$78,$B$77))</f>
        <v>3001</v>
      </c>
      <c r="D81" s="1">
        <v>1.6</v>
      </c>
      <c r="E81" t="str">
        <f t="shared" ref="E81:E105" si="10">_xlfn.TEXTJOIN(",",TRUE,A81,C81,B81,D81)</f>
        <v>1,3001,10,1.6</v>
      </c>
      <c r="F81" t="str">
        <f>IF(MOD(A81,5)=0,1,"")</f>
        <v/>
      </c>
      <c r="G81" t="str">
        <f>IF(F81="","",A81&amp;"|"&amp;$B$79)</f>
        <v/>
      </c>
    </row>
    <row r="82" spans="1:7">
      <c r="A82" s="1">
        <v>2</v>
      </c>
      <c r="B82" s="1">
        <f t="shared" si="9"/>
        <v>10</v>
      </c>
      <c r="C82" s="1">
        <f t="shared" ref="C82:C105" si="11">IF(B82&lt;15,$B$76,IF(B82&gt;15,$B$78,$B$77))</f>
        <v>3001</v>
      </c>
      <c r="D82" s="1">
        <v>1.6</v>
      </c>
      <c r="E82" t="str">
        <f t="shared" si="10"/>
        <v>2,3001,10,1.6</v>
      </c>
      <c r="F82" t="str">
        <f t="shared" ref="F82:F105" si="12">IF(MOD(A82,5)=0,1,"")</f>
        <v/>
      </c>
      <c r="G82" t="str">
        <f t="shared" ref="G82:G105" si="13">IF(F82="","",A82&amp;"|"&amp;$B$79)</f>
        <v/>
      </c>
    </row>
    <row r="83" spans="1:7">
      <c r="A83" s="1">
        <v>3</v>
      </c>
      <c r="B83" s="1">
        <f t="shared" si="9"/>
        <v>10</v>
      </c>
      <c r="C83" s="1">
        <f t="shared" si="11"/>
        <v>3001</v>
      </c>
      <c r="D83" s="1">
        <v>1.6</v>
      </c>
      <c r="E83" t="str">
        <f t="shared" si="10"/>
        <v>3,3001,10,1.6</v>
      </c>
      <c r="F83" t="str">
        <f t="shared" si="12"/>
        <v/>
      </c>
      <c r="G83" t="str">
        <f t="shared" si="13"/>
        <v/>
      </c>
    </row>
    <row r="84" spans="1:7">
      <c r="A84" s="1">
        <v>4</v>
      </c>
      <c r="B84" s="1">
        <f t="shared" si="9"/>
        <v>10</v>
      </c>
      <c r="C84" s="1">
        <f t="shared" si="11"/>
        <v>3001</v>
      </c>
      <c r="D84" s="1">
        <v>1.6</v>
      </c>
      <c r="E84" t="str">
        <f t="shared" si="10"/>
        <v>4,3001,10,1.6</v>
      </c>
      <c r="F84" t="str">
        <f t="shared" si="12"/>
        <v/>
      </c>
      <c r="G84" t="str">
        <f t="shared" si="13"/>
        <v/>
      </c>
    </row>
    <row r="85" spans="1:7">
      <c r="A85" s="1">
        <v>5</v>
      </c>
      <c r="B85" s="1">
        <f t="shared" si="9"/>
        <v>15</v>
      </c>
      <c r="C85" s="1">
        <f t="shared" si="11"/>
        <v>3002</v>
      </c>
      <c r="D85" s="1">
        <v>1.6</v>
      </c>
      <c r="E85" t="str">
        <f t="shared" si="10"/>
        <v>5,3002,15,1.6</v>
      </c>
      <c r="F85">
        <f t="shared" si="12"/>
        <v>1</v>
      </c>
      <c r="G85" t="str">
        <f t="shared" si="13"/>
        <v>5|3101</v>
      </c>
    </row>
    <row r="86" spans="1:7">
      <c r="A86" s="1">
        <v>6</v>
      </c>
      <c r="B86" s="1">
        <f t="shared" si="9"/>
        <v>15</v>
      </c>
      <c r="C86" s="1">
        <f t="shared" si="11"/>
        <v>3002</v>
      </c>
      <c r="D86" s="1">
        <v>1.6</v>
      </c>
      <c r="E86" t="str">
        <f t="shared" si="10"/>
        <v>6,3002,15,1.6</v>
      </c>
      <c r="F86" t="str">
        <f t="shared" si="12"/>
        <v/>
      </c>
      <c r="G86" t="str">
        <f t="shared" si="13"/>
        <v/>
      </c>
    </row>
    <row r="87" spans="1:7">
      <c r="A87" s="1">
        <v>7</v>
      </c>
      <c r="B87" s="1">
        <f t="shared" si="9"/>
        <v>15</v>
      </c>
      <c r="C87" s="1">
        <f t="shared" si="11"/>
        <v>3002</v>
      </c>
      <c r="D87" s="1">
        <v>1.6</v>
      </c>
      <c r="E87" t="str">
        <f t="shared" si="10"/>
        <v>7,3002,15,1.6</v>
      </c>
      <c r="F87" t="str">
        <f t="shared" si="12"/>
        <v/>
      </c>
      <c r="G87" t="str">
        <f t="shared" si="13"/>
        <v/>
      </c>
    </row>
    <row r="88" spans="1:7">
      <c r="A88" s="1">
        <v>8</v>
      </c>
      <c r="B88" s="1">
        <f t="shared" si="9"/>
        <v>15</v>
      </c>
      <c r="C88" s="1">
        <f t="shared" si="11"/>
        <v>3002</v>
      </c>
      <c r="D88" s="1">
        <v>1.6</v>
      </c>
      <c r="E88" t="str">
        <f t="shared" si="10"/>
        <v>8,3002,15,1.6</v>
      </c>
      <c r="F88" t="str">
        <f t="shared" si="12"/>
        <v/>
      </c>
      <c r="G88" t="str">
        <f t="shared" si="13"/>
        <v/>
      </c>
    </row>
    <row r="89" spans="1:7">
      <c r="A89" s="1">
        <v>9</v>
      </c>
      <c r="B89" s="1">
        <f t="shared" si="9"/>
        <v>15</v>
      </c>
      <c r="C89" s="1">
        <f t="shared" si="11"/>
        <v>3002</v>
      </c>
      <c r="D89" s="1">
        <v>1.6</v>
      </c>
      <c r="E89" t="str">
        <f t="shared" si="10"/>
        <v>9,3002,15,1.6</v>
      </c>
      <c r="F89" t="str">
        <f t="shared" si="12"/>
        <v/>
      </c>
      <c r="G89" t="str">
        <f t="shared" si="13"/>
        <v/>
      </c>
    </row>
    <row r="90" spans="1:7">
      <c r="A90" s="1">
        <v>10</v>
      </c>
      <c r="B90" s="1">
        <f t="shared" si="9"/>
        <v>20</v>
      </c>
      <c r="C90" s="1">
        <f t="shared" si="11"/>
        <v>3003</v>
      </c>
      <c r="D90" s="1">
        <v>1.6</v>
      </c>
      <c r="E90" t="str">
        <f t="shared" si="10"/>
        <v>10,3003,20,1.6</v>
      </c>
      <c r="F90">
        <f t="shared" si="12"/>
        <v>1</v>
      </c>
      <c r="G90" t="str">
        <f>IF(F90="","",A90&amp;"|"&amp;$B$79+1)</f>
        <v>10|3102</v>
      </c>
    </row>
    <row r="91" spans="1:7">
      <c r="A91" s="1">
        <v>11</v>
      </c>
      <c r="B91" s="1">
        <f t="shared" si="9"/>
        <v>20</v>
      </c>
      <c r="C91" s="1">
        <f t="shared" si="11"/>
        <v>3003</v>
      </c>
      <c r="D91" s="1">
        <v>1.6</v>
      </c>
      <c r="E91" t="str">
        <f t="shared" si="10"/>
        <v>11,3003,20,1.6</v>
      </c>
      <c r="F91" t="str">
        <f t="shared" si="12"/>
        <v/>
      </c>
      <c r="G91" t="str">
        <f t="shared" si="13"/>
        <v/>
      </c>
    </row>
    <row r="92" spans="1:7">
      <c r="A92" s="1">
        <v>12</v>
      </c>
      <c r="B92" s="1">
        <f t="shared" si="9"/>
        <v>20</v>
      </c>
      <c r="C92" s="1">
        <f t="shared" si="11"/>
        <v>3003</v>
      </c>
      <c r="D92" s="1">
        <v>1.6</v>
      </c>
      <c r="E92" t="str">
        <f t="shared" si="10"/>
        <v>12,3003,20,1.6</v>
      </c>
      <c r="F92" t="str">
        <f t="shared" si="12"/>
        <v/>
      </c>
      <c r="G92" t="str">
        <f t="shared" si="13"/>
        <v/>
      </c>
    </row>
    <row r="93" spans="1:7">
      <c r="A93" s="1">
        <v>13</v>
      </c>
      <c r="B93" s="1">
        <f t="shared" si="9"/>
        <v>20</v>
      </c>
      <c r="C93" s="1">
        <f t="shared" si="11"/>
        <v>3003</v>
      </c>
      <c r="D93" s="1">
        <v>1.6</v>
      </c>
      <c r="E93" t="str">
        <f t="shared" si="10"/>
        <v>13,3003,20,1.6</v>
      </c>
      <c r="F93" t="str">
        <f t="shared" si="12"/>
        <v/>
      </c>
      <c r="G93" t="str">
        <f t="shared" si="13"/>
        <v/>
      </c>
    </row>
    <row r="94" spans="1:7">
      <c r="A94" s="1">
        <v>14</v>
      </c>
      <c r="B94" s="1">
        <f t="shared" si="9"/>
        <v>20</v>
      </c>
      <c r="C94" s="1">
        <f t="shared" si="11"/>
        <v>3003</v>
      </c>
      <c r="D94" s="1">
        <v>1.6</v>
      </c>
      <c r="E94" t="str">
        <f t="shared" si="10"/>
        <v>14,3003,20,1.6</v>
      </c>
      <c r="F94" t="str">
        <f t="shared" si="12"/>
        <v/>
      </c>
      <c r="G94" t="str">
        <f t="shared" si="13"/>
        <v/>
      </c>
    </row>
    <row r="95" spans="1:7">
      <c r="A95" s="1">
        <v>15</v>
      </c>
      <c r="B95" s="1">
        <f t="shared" si="9"/>
        <v>25</v>
      </c>
      <c r="C95" s="1">
        <f t="shared" si="11"/>
        <v>3003</v>
      </c>
      <c r="D95" s="1">
        <v>1.6</v>
      </c>
      <c r="E95" t="str">
        <f t="shared" si="10"/>
        <v>15,3003,25,1.6</v>
      </c>
      <c r="F95">
        <f t="shared" si="12"/>
        <v>1</v>
      </c>
      <c r="G95" t="str">
        <f>IF(F95="","",A95&amp;"|"&amp;$B$79+2)</f>
        <v>15|3103</v>
      </c>
    </row>
    <row r="96" spans="1:7">
      <c r="A96" s="1">
        <v>16</v>
      </c>
      <c r="B96" s="1">
        <f t="shared" si="9"/>
        <v>25</v>
      </c>
      <c r="C96" s="1">
        <f t="shared" si="11"/>
        <v>3003</v>
      </c>
      <c r="D96" s="1">
        <v>1.6</v>
      </c>
      <c r="E96" t="str">
        <f t="shared" si="10"/>
        <v>16,3003,25,1.6</v>
      </c>
      <c r="F96" t="str">
        <f t="shared" si="12"/>
        <v/>
      </c>
      <c r="G96" t="str">
        <f t="shared" si="13"/>
        <v/>
      </c>
    </row>
    <row r="97" spans="1:7">
      <c r="A97" s="1">
        <v>17</v>
      </c>
      <c r="B97" s="1">
        <f t="shared" si="9"/>
        <v>25</v>
      </c>
      <c r="C97" s="1">
        <f t="shared" si="11"/>
        <v>3003</v>
      </c>
      <c r="D97" s="1">
        <v>1.6</v>
      </c>
      <c r="E97" t="str">
        <f t="shared" si="10"/>
        <v>17,3003,25,1.6</v>
      </c>
      <c r="F97" t="str">
        <f t="shared" si="12"/>
        <v/>
      </c>
      <c r="G97" t="str">
        <f t="shared" si="13"/>
        <v/>
      </c>
    </row>
    <row r="98" spans="1:7">
      <c r="A98" s="1">
        <v>18</v>
      </c>
      <c r="B98" s="1">
        <f t="shared" si="9"/>
        <v>25</v>
      </c>
      <c r="C98" s="1">
        <f t="shared" si="11"/>
        <v>3003</v>
      </c>
      <c r="D98" s="1">
        <v>1.6</v>
      </c>
      <c r="E98" t="str">
        <f t="shared" si="10"/>
        <v>18,3003,25,1.6</v>
      </c>
      <c r="F98" t="str">
        <f t="shared" si="12"/>
        <v/>
      </c>
      <c r="G98" t="str">
        <f t="shared" si="13"/>
        <v/>
      </c>
    </row>
    <row r="99" spans="1:7">
      <c r="A99" s="1">
        <v>19</v>
      </c>
      <c r="B99" s="1">
        <f t="shared" si="9"/>
        <v>25</v>
      </c>
      <c r="C99" s="1">
        <f t="shared" si="11"/>
        <v>3003</v>
      </c>
      <c r="D99" s="1">
        <v>1.6</v>
      </c>
      <c r="E99" t="str">
        <f t="shared" si="10"/>
        <v>19,3003,25,1.6</v>
      </c>
      <c r="F99" t="str">
        <f t="shared" si="12"/>
        <v/>
      </c>
      <c r="G99" t="str">
        <f t="shared" si="13"/>
        <v/>
      </c>
    </row>
    <row r="100" spans="1:7">
      <c r="A100" s="1">
        <v>20</v>
      </c>
      <c r="B100" s="1">
        <f t="shared" si="9"/>
        <v>30</v>
      </c>
      <c r="C100" s="1">
        <f t="shared" si="11"/>
        <v>3003</v>
      </c>
      <c r="D100" s="1">
        <v>1.6</v>
      </c>
      <c r="E100" t="str">
        <f t="shared" si="10"/>
        <v>20,3003,30,1.6</v>
      </c>
      <c r="F100">
        <f t="shared" si="12"/>
        <v>1</v>
      </c>
      <c r="G100" t="str">
        <f>IF(F100="","",A100&amp;"|"&amp;$B$79+3)</f>
        <v>20|3104</v>
      </c>
    </row>
    <row r="101" spans="1:7">
      <c r="A101" s="1">
        <v>21</v>
      </c>
      <c r="B101" s="1">
        <f t="shared" si="9"/>
        <v>30</v>
      </c>
      <c r="C101" s="1">
        <f t="shared" si="11"/>
        <v>3003</v>
      </c>
      <c r="D101" s="1">
        <v>1.6</v>
      </c>
      <c r="E101" t="str">
        <f t="shared" si="10"/>
        <v>21,3003,30,1.6</v>
      </c>
      <c r="F101" t="str">
        <f t="shared" si="12"/>
        <v/>
      </c>
      <c r="G101" t="str">
        <f t="shared" si="13"/>
        <v/>
      </c>
    </row>
    <row r="102" spans="1:7">
      <c r="A102" s="1">
        <v>22</v>
      </c>
      <c r="B102" s="1">
        <f t="shared" si="9"/>
        <v>30</v>
      </c>
      <c r="C102" s="1">
        <f t="shared" si="11"/>
        <v>3003</v>
      </c>
      <c r="D102" s="1">
        <v>1.6</v>
      </c>
      <c r="E102" t="str">
        <f t="shared" si="10"/>
        <v>22,3003,30,1.6</v>
      </c>
      <c r="F102" t="str">
        <f t="shared" si="12"/>
        <v/>
      </c>
      <c r="G102" t="str">
        <f t="shared" si="13"/>
        <v/>
      </c>
    </row>
    <row r="103" spans="1:7">
      <c r="A103" s="1">
        <v>23</v>
      </c>
      <c r="B103" s="1">
        <f t="shared" si="9"/>
        <v>30</v>
      </c>
      <c r="C103" s="1">
        <f t="shared" si="11"/>
        <v>3003</v>
      </c>
      <c r="D103" s="1">
        <v>1.6</v>
      </c>
      <c r="E103" t="str">
        <f t="shared" si="10"/>
        <v>23,3003,30,1.6</v>
      </c>
      <c r="F103" t="str">
        <f t="shared" si="12"/>
        <v/>
      </c>
      <c r="G103" t="str">
        <f t="shared" si="13"/>
        <v/>
      </c>
    </row>
    <row r="104" spans="1:7">
      <c r="A104" s="1">
        <v>24</v>
      </c>
      <c r="B104" s="1">
        <f t="shared" si="9"/>
        <v>30</v>
      </c>
      <c r="C104" s="1">
        <f t="shared" si="11"/>
        <v>3003</v>
      </c>
      <c r="D104" s="1">
        <v>1.6</v>
      </c>
      <c r="E104" t="str">
        <f t="shared" si="10"/>
        <v>24,3003,30,1.6</v>
      </c>
      <c r="F104" t="str">
        <f t="shared" si="12"/>
        <v/>
      </c>
      <c r="G104" t="str">
        <f t="shared" si="13"/>
        <v/>
      </c>
    </row>
    <row r="105" spans="1:7">
      <c r="A105" s="1">
        <v>25</v>
      </c>
      <c r="B105" s="1">
        <f t="shared" si="9"/>
        <v>40</v>
      </c>
      <c r="C105" s="1">
        <f t="shared" si="11"/>
        <v>3003</v>
      </c>
      <c r="D105" s="1">
        <v>1.6</v>
      </c>
      <c r="E105" t="str">
        <f t="shared" si="10"/>
        <v>25,3003,40,1.6</v>
      </c>
      <c r="F105">
        <f t="shared" si="12"/>
        <v>1</v>
      </c>
      <c r="G105" t="str">
        <f>IF(F105="","",A105&amp;"|"&amp;$B$79+4)</f>
        <v>25|3105</v>
      </c>
    </row>
    <row r="107" customFormat="1" spans="1:2">
      <c r="A107" s="1" t="s">
        <v>237</v>
      </c>
      <c r="B107" s="1">
        <v>4001</v>
      </c>
    </row>
    <row r="108" customFormat="1" spans="1:2">
      <c r="A108" s="1"/>
      <c r="B108" s="1">
        <v>4002</v>
      </c>
    </row>
    <row r="109" customFormat="1" spans="1:2">
      <c r="A109" s="1"/>
      <c r="B109" s="1">
        <v>4003</v>
      </c>
    </row>
    <row r="110" customFormat="1" spans="1:2">
      <c r="A110" s="1"/>
      <c r="B110" s="1">
        <v>4101</v>
      </c>
    </row>
    <row r="111" customFormat="1" spans="1:4">
      <c r="A111" s="1" t="s">
        <v>238</v>
      </c>
      <c r="B111" s="1" t="s">
        <v>239</v>
      </c>
      <c r="C111" s="1" t="s">
        <v>237</v>
      </c>
      <c r="D111" s="1" t="s">
        <v>240</v>
      </c>
    </row>
    <row r="112" spans="1:7">
      <c r="A112" s="1">
        <v>1</v>
      </c>
      <c r="B112" s="1">
        <f t="shared" ref="B112:B136" si="14">B81</f>
        <v>10</v>
      </c>
      <c r="C112" s="1">
        <f>IF(B112&lt;15,$B$107,IF(B112&gt;15,$B$109,$B$108))</f>
        <v>4001</v>
      </c>
      <c r="D112" s="1">
        <v>1.6</v>
      </c>
      <c r="E112" t="str">
        <f t="shared" ref="E112:E136" si="15">_xlfn.TEXTJOIN(",",TRUE,A112,C112,B112,D112)</f>
        <v>1,4001,10,1.6</v>
      </c>
      <c r="F112" t="str">
        <f>IF(MOD(A112,5)=0,1,"")</f>
        <v/>
      </c>
      <c r="G112" t="str">
        <f>IF(F112="","",A112&amp;"|"&amp;$B$110)</f>
        <v/>
      </c>
    </row>
    <row r="113" spans="1:7">
      <c r="A113" s="1">
        <v>2</v>
      </c>
      <c r="B113" s="1">
        <f t="shared" si="14"/>
        <v>10</v>
      </c>
      <c r="C113" s="1">
        <f t="shared" ref="C113:C136" si="16">IF(B113&lt;15,$B$107,IF(B113&gt;15,$B$109,$B$108))</f>
        <v>4001</v>
      </c>
      <c r="D113" s="1">
        <v>1.6</v>
      </c>
      <c r="E113" t="str">
        <f t="shared" si="15"/>
        <v>2,4001,10,1.6</v>
      </c>
      <c r="F113" t="str">
        <f t="shared" ref="F113:F136" si="17">IF(MOD(A113,5)=0,1,"")</f>
        <v/>
      </c>
      <c r="G113" t="str">
        <f t="shared" ref="G113:G136" si="18">IF(F113="","",A113&amp;"|"&amp;$B$110)</f>
        <v/>
      </c>
    </row>
    <row r="114" spans="1:7">
      <c r="A114" s="1">
        <v>3</v>
      </c>
      <c r="B114" s="1">
        <f t="shared" si="14"/>
        <v>10</v>
      </c>
      <c r="C114" s="1">
        <f t="shared" si="16"/>
        <v>4001</v>
      </c>
      <c r="D114" s="1">
        <v>1.6</v>
      </c>
      <c r="E114" t="str">
        <f t="shared" si="15"/>
        <v>3,4001,10,1.6</v>
      </c>
      <c r="F114" t="str">
        <f t="shared" si="17"/>
        <v/>
      </c>
      <c r="G114" t="str">
        <f t="shared" si="18"/>
        <v/>
      </c>
    </row>
    <row r="115" spans="1:7">
      <c r="A115" s="1">
        <v>4</v>
      </c>
      <c r="B115" s="1">
        <f t="shared" si="14"/>
        <v>10</v>
      </c>
      <c r="C115" s="1">
        <f t="shared" si="16"/>
        <v>4001</v>
      </c>
      <c r="D115" s="1">
        <v>1.6</v>
      </c>
      <c r="E115" t="str">
        <f t="shared" si="15"/>
        <v>4,4001,10,1.6</v>
      </c>
      <c r="F115" t="str">
        <f t="shared" si="17"/>
        <v/>
      </c>
      <c r="G115" t="str">
        <f t="shared" si="18"/>
        <v/>
      </c>
    </row>
    <row r="116" spans="1:7">
      <c r="A116" s="1">
        <v>5</v>
      </c>
      <c r="B116" s="1">
        <f t="shared" si="14"/>
        <v>15</v>
      </c>
      <c r="C116" s="1">
        <f t="shared" si="16"/>
        <v>4002</v>
      </c>
      <c r="D116" s="1">
        <v>1.6</v>
      </c>
      <c r="E116" t="str">
        <f t="shared" si="15"/>
        <v>5,4002,15,1.6</v>
      </c>
      <c r="F116">
        <f t="shared" si="17"/>
        <v>1</v>
      </c>
      <c r="G116" t="str">
        <f t="shared" si="18"/>
        <v>5|4101</v>
      </c>
    </row>
    <row r="117" spans="1:7">
      <c r="A117" s="1">
        <v>6</v>
      </c>
      <c r="B117" s="1">
        <f t="shared" si="14"/>
        <v>15</v>
      </c>
      <c r="C117" s="1">
        <f t="shared" si="16"/>
        <v>4002</v>
      </c>
      <c r="D117" s="1">
        <v>1.6</v>
      </c>
      <c r="E117" t="str">
        <f t="shared" si="15"/>
        <v>6,4002,15,1.6</v>
      </c>
      <c r="F117" t="str">
        <f t="shared" si="17"/>
        <v/>
      </c>
      <c r="G117" t="str">
        <f t="shared" si="18"/>
        <v/>
      </c>
    </row>
    <row r="118" spans="1:7">
      <c r="A118" s="1">
        <v>7</v>
      </c>
      <c r="B118" s="1">
        <f t="shared" si="14"/>
        <v>15</v>
      </c>
      <c r="C118" s="1">
        <f t="shared" si="16"/>
        <v>4002</v>
      </c>
      <c r="D118" s="1">
        <v>1.6</v>
      </c>
      <c r="E118" t="str">
        <f t="shared" si="15"/>
        <v>7,4002,15,1.6</v>
      </c>
      <c r="F118" t="str">
        <f t="shared" si="17"/>
        <v/>
      </c>
      <c r="G118" t="str">
        <f t="shared" si="18"/>
        <v/>
      </c>
    </row>
    <row r="119" spans="1:7">
      <c r="A119" s="1">
        <v>8</v>
      </c>
      <c r="B119" s="1">
        <f t="shared" si="14"/>
        <v>15</v>
      </c>
      <c r="C119" s="1">
        <f t="shared" si="16"/>
        <v>4002</v>
      </c>
      <c r="D119" s="1">
        <v>1.6</v>
      </c>
      <c r="E119" t="str">
        <f t="shared" si="15"/>
        <v>8,4002,15,1.6</v>
      </c>
      <c r="F119" t="str">
        <f t="shared" si="17"/>
        <v/>
      </c>
      <c r="G119" t="str">
        <f t="shared" si="18"/>
        <v/>
      </c>
    </row>
    <row r="120" spans="1:7">
      <c r="A120" s="1">
        <v>9</v>
      </c>
      <c r="B120" s="1">
        <f t="shared" si="14"/>
        <v>15</v>
      </c>
      <c r="C120" s="1">
        <f t="shared" si="16"/>
        <v>4002</v>
      </c>
      <c r="D120" s="1">
        <v>1.6</v>
      </c>
      <c r="E120" t="str">
        <f t="shared" si="15"/>
        <v>9,4002,15,1.6</v>
      </c>
      <c r="F120" t="str">
        <f t="shared" si="17"/>
        <v/>
      </c>
      <c r="G120" t="str">
        <f t="shared" si="18"/>
        <v/>
      </c>
    </row>
    <row r="121" spans="1:7">
      <c r="A121" s="1">
        <v>10</v>
      </c>
      <c r="B121" s="1">
        <f t="shared" si="14"/>
        <v>20</v>
      </c>
      <c r="C121" s="1">
        <f t="shared" si="16"/>
        <v>4003</v>
      </c>
      <c r="D121" s="1">
        <v>1.6</v>
      </c>
      <c r="E121" t="str">
        <f t="shared" si="15"/>
        <v>10,4003,20,1.6</v>
      </c>
      <c r="F121">
        <f t="shared" si="17"/>
        <v>1</v>
      </c>
      <c r="G121" t="str">
        <f>IF(F121="","",A121&amp;"|"&amp;$B$110+1)</f>
        <v>10|4102</v>
      </c>
    </row>
    <row r="122" spans="1:7">
      <c r="A122" s="1">
        <v>11</v>
      </c>
      <c r="B122" s="1">
        <f t="shared" si="14"/>
        <v>20</v>
      </c>
      <c r="C122" s="1">
        <f t="shared" si="16"/>
        <v>4003</v>
      </c>
      <c r="D122" s="1">
        <v>1.6</v>
      </c>
      <c r="E122" t="str">
        <f t="shared" si="15"/>
        <v>11,4003,20,1.6</v>
      </c>
      <c r="F122" t="str">
        <f t="shared" si="17"/>
        <v/>
      </c>
      <c r="G122" t="str">
        <f t="shared" si="18"/>
        <v/>
      </c>
    </row>
    <row r="123" spans="1:7">
      <c r="A123" s="1">
        <v>12</v>
      </c>
      <c r="B123" s="1">
        <f t="shared" si="14"/>
        <v>20</v>
      </c>
      <c r="C123" s="1">
        <f t="shared" si="16"/>
        <v>4003</v>
      </c>
      <c r="D123" s="1">
        <v>1.6</v>
      </c>
      <c r="E123" t="str">
        <f t="shared" si="15"/>
        <v>12,4003,20,1.6</v>
      </c>
      <c r="F123" t="str">
        <f t="shared" si="17"/>
        <v/>
      </c>
      <c r="G123" t="str">
        <f t="shared" si="18"/>
        <v/>
      </c>
    </row>
    <row r="124" spans="1:7">
      <c r="A124" s="1">
        <v>13</v>
      </c>
      <c r="B124" s="1">
        <f t="shared" si="14"/>
        <v>20</v>
      </c>
      <c r="C124" s="1">
        <f t="shared" si="16"/>
        <v>4003</v>
      </c>
      <c r="D124" s="1">
        <v>1.6</v>
      </c>
      <c r="E124" t="str">
        <f t="shared" si="15"/>
        <v>13,4003,20,1.6</v>
      </c>
      <c r="F124" t="str">
        <f t="shared" si="17"/>
        <v/>
      </c>
      <c r="G124" t="str">
        <f t="shared" si="18"/>
        <v/>
      </c>
    </row>
    <row r="125" spans="1:7">
      <c r="A125" s="1">
        <v>14</v>
      </c>
      <c r="B125" s="1">
        <f t="shared" si="14"/>
        <v>20</v>
      </c>
      <c r="C125" s="1">
        <f t="shared" si="16"/>
        <v>4003</v>
      </c>
      <c r="D125" s="1">
        <v>1.6</v>
      </c>
      <c r="E125" t="str">
        <f t="shared" si="15"/>
        <v>14,4003,20,1.6</v>
      </c>
      <c r="F125" t="str">
        <f t="shared" si="17"/>
        <v/>
      </c>
      <c r="G125" t="str">
        <f t="shared" si="18"/>
        <v/>
      </c>
    </row>
    <row r="126" spans="1:7">
      <c r="A126" s="1">
        <v>15</v>
      </c>
      <c r="B126" s="1">
        <f t="shared" si="14"/>
        <v>25</v>
      </c>
      <c r="C126" s="1">
        <f t="shared" si="16"/>
        <v>4003</v>
      </c>
      <c r="D126" s="1">
        <v>1.6</v>
      </c>
      <c r="E126" t="str">
        <f t="shared" si="15"/>
        <v>15,4003,25,1.6</v>
      </c>
      <c r="F126">
        <f t="shared" si="17"/>
        <v>1</v>
      </c>
      <c r="G126" t="str">
        <f>IF(F126="","",A126&amp;"|"&amp;$B$110+2)</f>
        <v>15|4103</v>
      </c>
    </row>
    <row r="127" spans="1:7">
      <c r="A127" s="1">
        <v>16</v>
      </c>
      <c r="B127" s="1">
        <f t="shared" si="14"/>
        <v>25</v>
      </c>
      <c r="C127" s="1">
        <f t="shared" si="16"/>
        <v>4003</v>
      </c>
      <c r="D127" s="1">
        <v>1.6</v>
      </c>
      <c r="E127" t="str">
        <f t="shared" si="15"/>
        <v>16,4003,25,1.6</v>
      </c>
      <c r="F127" t="str">
        <f t="shared" si="17"/>
        <v/>
      </c>
      <c r="G127" t="str">
        <f t="shared" si="18"/>
        <v/>
      </c>
    </row>
    <row r="128" spans="1:7">
      <c r="A128" s="1">
        <v>17</v>
      </c>
      <c r="B128" s="1">
        <f t="shared" si="14"/>
        <v>25</v>
      </c>
      <c r="C128" s="1">
        <f t="shared" si="16"/>
        <v>4003</v>
      </c>
      <c r="D128" s="1">
        <v>1.6</v>
      </c>
      <c r="E128" t="str">
        <f t="shared" si="15"/>
        <v>17,4003,25,1.6</v>
      </c>
      <c r="F128" t="str">
        <f t="shared" si="17"/>
        <v/>
      </c>
      <c r="G128" t="str">
        <f t="shared" si="18"/>
        <v/>
      </c>
    </row>
    <row r="129" spans="1:7">
      <c r="A129" s="1">
        <v>18</v>
      </c>
      <c r="B129" s="1">
        <f t="shared" si="14"/>
        <v>25</v>
      </c>
      <c r="C129" s="1">
        <f t="shared" si="16"/>
        <v>4003</v>
      </c>
      <c r="D129" s="1">
        <v>1.6</v>
      </c>
      <c r="E129" t="str">
        <f t="shared" si="15"/>
        <v>18,4003,25,1.6</v>
      </c>
      <c r="F129" t="str">
        <f t="shared" si="17"/>
        <v/>
      </c>
      <c r="G129" t="str">
        <f t="shared" si="18"/>
        <v/>
      </c>
    </row>
    <row r="130" spans="1:7">
      <c r="A130" s="1">
        <v>19</v>
      </c>
      <c r="B130" s="1">
        <f t="shared" si="14"/>
        <v>25</v>
      </c>
      <c r="C130" s="1">
        <f t="shared" si="16"/>
        <v>4003</v>
      </c>
      <c r="D130" s="1">
        <v>1.6</v>
      </c>
      <c r="E130" t="str">
        <f t="shared" si="15"/>
        <v>19,4003,25,1.6</v>
      </c>
      <c r="F130" t="str">
        <f t="shared" si="17"/>
        <v/>
      </c>
      <c r="G130" t="str">
        <f t="shared" si="18"/>
        <v/>
      </c>
    </row>
    <row r="131" spans="1:7">
      <c r="A131" s="1">
        <v>20</v>
      </c>
      <c r="B131" s="1">
        <f t="shared" si="14"/>
        <v>30</v>
      </c>
      <c r="C131" s="1">
        <f t="shared" si="16"/>
        <v>4003</v>
      </c>
      <c r="D131" s="1">
        <v>1.6</v>
      </c>
      <c r="E131" t="str">
        <f t="shared" si="15"/>
        <v>20,4003,30,1.6</v>
      </c>
      <c r="F131">
        <f t="shared" si="17"/>
        <v>1</v>
      </c>
      <c r="G131" t="str">
        <f>IF(F131="","",A131&amp;"|"&amp;$B$110+3)</f>
        <v>20|4104</v>
      </c>
    </row>
    <row r="132" spans="1:7">
      <c r="A132" s="1">
        <v>21</v>
      </c>
      <c r="B132" s="1">
        <f t="shared" si="14"/>
        <v>30</v>
      </c>
      <c r="C132" s="1">
        <f t="shared" si="16"/>
        <v>4003</v>
      </c>
      <c r="D132" s="1">
        <v>1.6</v>
      </c>
      <c r="E132" t="str">
        <f t="shared" si="15"/>
        <v>21,4003,30,1.6</v>
      </c>
      <c r="F132" t="str">
        <f t="shared" si="17"/>
        <v/>
      </c>
      <c r="G132" t="str">
        <f t="shared" si="18"/>
        <v/>
      </c>
    </row>
    <row r="133" spans="1:7">
      <c r="A133" s="1">
        <v>22</v>
      </c>
      <c r="B133" s="1">
        <f t="shared" si="14"/>
        <v>30</v>
      </c>
      <c r="C133" s="1">
        <f t="shared" si="16"/>
        <v>4003</v>
      </c>
      <c r="D133" s="1">
        <v>1.6</v>
      </c>
      <c r="E133" t="str">
        <f t="shared" si="15"/>
        <v>22,4003,30,1.6</v>
      </c>
      <c r="F133" t="str">
        <f t="shared" si="17"/>
        <v/>
      </c>
      <c r="G133" t="str">
        <f t="shared" si="18"/>
        <v/>
      </c>
    </row>
    <row r="134" spans="1:7">
      <c r="A134" s="1">
        <v>23</v>
      </c>
      <c r="B134" s="1">
        <f t="shared" si="14"/>
        <v>30</v>
      </c>
      <c r="C134" s="1">
        <f t="shared" si="16"/>
        <v>4003</v>
      </c>
      <c r="D134" s="1">
        <v>1.6</v>
      </c>
      <c r="E134" t="str">
        <f t="shared" si="15"/>
        <v>23,4003,30,1.6</v>
      </c>
      <c r="F134" t="str">
        <f t="shared" si="17"/>
        <v/>
      </c>
      <c r="G134" t="str">
        <f t="shared" si="18"/>
        <v/>
      </c>
    </row>
    <row r="135" spans="1:7">
      <c r="A135" s="1">
        <v>24</v>
      </c>
      <c r="B135" s="1">
        <f t="shared" si="14"/>
        <v>30</v>
      </c>
      <c r="C135" s="1">
        <f t="shared" si="16"/>
        <v>4003</v>
      </c>
      <c r="D135" s="1">
        <v>1.6</v>
      </c>
      <c r="E135" t="str">
        <f t="shared" si="15"/>
        <v>24,4003,30,1.6</v>
      </c>
      <c r="F135" t="str">
        <f t="shared" si="17"/>
        <v/>
      </c>
      <c r="G135" t="str">
        <f t="shared" si="18"/>
        <v/>
      </c>
    </row>
    <row r="136" spans="1:7">
      <c r="A136" s="1">
        <v>25</v>
      </c>
      <c r="B136" s="1">
        <f t="shared" si="14"/>
        <v>40</v>
      </c>
      <c r="C136" s="1">
        <f t="shared" si="16"/>
        <v>4003</v>
      </c>
      <c r="D136" s="1">
        <v>1.6</v>
      </c>
      <c r="E136" t="str">
        <f t="shared" si="15"/>
        <v>25,4003,40,1.6</v>
      </c>
      <c r="F136">
        <f t="shared" si="17"/>
        <v>1</v>
      </c>
      <c r="G136" t="str">
        <f>IF(F136="","",A136&amp;"|"&amp;$B$110+4)</f>
        <v>25|4105</v>
      </c>
    </row>
    <row r="138" customFormat="1" spans="1:2">
      <c r="A138" s="1" t="s">
        <v>237</v>
      </c>
      <c r="B138" s="1">
        <v>5001</v>
      </c>
    </row>
    <row r="139" customFormat="1" spans="1:2">
      <c r="A139" s="1"/>
      <c r="B139" s="1">
        <v>5002</v>
      </c>
    </row>
    <row r="140" customFormat="1" spans="1:2">
      <c r="A140" s="1"/>
      <c r="B140" s="1">
        <v>5003</v>
      </c>
    </row>
    <row r="141" customFormat="1" spans="1:2">
      <c r="A141" s="1"/>
      <c r="B141" s="1">
        <v>5101</v>
      </c>
    </row>
    <row r="142" customFormat="1" spans="1:4">
      <c r="A142" s="1" t="s">
        <v>238</v>
      </c>
      <c r="B142" s="1" t="s">
        <v>239</v>
      </c>
      <c r="C142" s="1" t="s">
        <v>237</v>
      </c>
      <c r="D142" s="1" t="s">
        <v>240</v>
      </c>
    </row>
    <row r="143" spans="1:7">
      <c r="A143" s="1">
        <v>1</v>
      </c>
      <c r="B143" s="1">
        <f t="shared" ref="B143:B167" si="19">B112</f>
        <v>10</v>
      </c>
      <c r="C143" s="1">
        <f>IF(B143&lt;15,$B$138,IF(B143&gt;15,$B$140,$B$139))</f>
        <v>5001</v>
      </c>
      <c r="D143" s="1">
        <v>1.6</v>
      </c>
      <c r="E143" t="str">
        <f t="shared" ref="E143:E167" si="20">_xlfn.TEXTJOIN(",",TRUE,A143,C143,B143,D143)</f>
        <v>1,5001,10,1.6</v>
      </c>
      <c r="F143" t="str">
        <f>IF(MOD(A143,5)=0,1,"")</f>
        <v/>
      </c>
      <c r="G143" t="str">
        <f>IF(F143="","",A143&amp;"|"&amp;$B$141)</f>
        <v/>
      </c>
    </row>
    <row r="144" spans="1:7">
      <c r="A144" s="1">
        <v>2</v>
      </c>
      <c r="B144" s="1">
        <f t="shared" si="19"/>
        <v>10</v>
      </c>
      <c r="C144" s="1">
        <f t="shared" ref="C144:C167" si="21">IF(B144&lt;15,$B$138,IF(B144&gt;15,$B$140,$B$139))</f>
        <v>5001</v>
      </c>
      <c r="D144" s="1">
        <v>1.6</v>
      </c>
      <c r="E144" t="str">
        <f t="shared" si="20"/>
        <v>2,5001,10,1.6</v>
      </c>
      <c r="F144" t="str">
        <f t="shared" ref="F144:F167" si="22">IF(MOD(A144,5)=0,1,"")</f>
        <v/>
      </c>
      <c r="G144" t="str">
        <f t="shared" ref="G144:G167" si="23">IF(F144="","",A144&amp;"|"&amp;$B$141)</f>
        <v/>
      </c>
    </row>
    <row r="145" spans="1:7">
      <c r="A145" s="1">
        <v>3</v>
      </c>
      <c r="B145" s="1">
        <f t="shared" si="19"/>
        <v>10</v>
      </c>
      <c r="C145" s="1">
        <f t="shared" si="21"/>
        <v>5001</v>
      </c>
      <c r="D145" s="1">
        <v>1.6</v>
      </c>
      <c r="E145" t="str">
        <f t="shared" si="20"/>
        <v>3,5001,10,1.6</v>
      </c>
      <c r="F145" t="str">
        <f t="shared" si="22"/>
        <v/>
      </c>
      <c r="G145" t="str">
        <f t="shared" si="23"/>
        <v/>
      </c>
    </row>
    <row r="146" spans="1:7">
      <c r="A146" s="1">
        <v>4</v>
      </c>
      <c r="B146" s="1">
        <f t="shared" si="19"/>
        <v>10</v>
      </c>
      <c r="C146" s="1">
        <f t="shared" si="21"/>
        <v>5001</v>
      </c>
      <c r="D146" s="1">
        <v>1.6</v>
      </c>
      <c r="E146" t="str">
        <f t="shared" si="20"/>
        <v>4,5001,10,1.6</v>
      </c>
      <c r="F146" t="str">
        <f t="shared" si="22"/>
        <v/>
      </c>
      <c r="G146" t="str">
        <f t="shared" si="23"/>
        <v/>
      </c>
    </row>
    <row r="147" spans="1:7">
      <c r="A147" s="1">
        <v>5</v>
      </c>
      <c r="B147" s="1">
        <f t="shared" si="19"/>
        <v>15</v>
      </c>
      <c r="C147" s="1">
        <f t="shared" si="21"/>
        <v>5002</v>
      </c>
      <c r="D147" s="1">
        <v>1.6</v>
      </c>
      <c r="E147" t="str">
        <f t="shared" si="20"/>
        <v>5,5002,15,1.6</v>
      </c>
      <c r="F147">
        <f t="shared" si="22"/>
        <v>1</v>
      </c>
      <c r="G147" t="str">
        <f t="shared" si="23"/>
        <v>5|5101</v>
      </c>
    </row>
    <row r="148" spans="1:7">
      <c r="A148" s="1">
        <v>6</v>
      </c>
      <c r="B148" s="1">
        <f t="shared" si="19"/>
        <v>15</v>
      </c>
      <c r="C148" s="1">
        <f t="shared" si="21"/>
        <v>5002</v>
      </c>
      <c r="D148" s="1">
        <v>1.6</v>
      </c>
      <c r="E148" t="str">
        <f t="shared" si="20"/>
        <v>6,5002,15,1.6</v>
      </c>
      <c r="F148" t="str">
        <f t="shared" si="22"/>
        <v/>
      </c>
      <c r="G148" t="str">
        <f t="shared" si="23"/>
        <v/>
      </c>
    </row>
    <row r="149" spans="1:7">
      <c r="A149" s="1">
        <v>7</v>
      </c>
      <c r="B149" s="1">
        <f t="shared" si="19"/>
        <v>15</v>
      </c>
      <c r="C149" s="1">
        <f t="shared" si="21"/>
        <v>5002</v>
      </c>
      <c r="D149" s="1">
        <v>1.6</v>
      </c>
      <c r="E149" t="str">
        <f t="shared" si="20"/>
        <v>7,5002,15,1.6</v>
      </c>
      <c r="F149" t="str">
        <f t="shared" si="22"/>
        <v/>
      </c>
      <c r="G149" t="str">
        <f t="shared" si="23"/>
        <v/>
      </c>
    </row>
    <row r="150" spans="1:7">
      <c r="A150" s="1">
        <v>8</v>
      </c>
      <c r="B150" s="1">
        <f t="shared" si="19"/>
        <v>15</v>
      </c>
      <c r="C150" s="1">
        <f t="shared" si="21"/>
        <v>5002</v>
      </c>
      <c r="D150" s="1">
        <v>1.6</v>
      </c>
      <c r="E150" t="str">
        <f t="shared" si="20"/>
        <v>8,5002,15,1.6</v>
      </c>
      <c r="F150" t="str">
        <f t="shared" si="22"/>
        <v/>
      </c>
      <c r="G150" t="str">
        <f t="shared" si="23"/>
        <v/>
      </c>
    </row>
    <row r="151" spans="1:7">
      <c r="A151" s="1">
        <v>9</v>
      </c>
      <c r="B151" s="1">
        <f t="shared" si="19"/>
        <v>15</v>
      </c>
      <c r="C151" s="1">
        <f t="shared" si="21"/>
        <v>5002</v>
      </c>
      <c r="D151" s="1">
        <v>1.6</v>
      </c>
      <c r="E151" t="str">
        <f t="shared" si="20"/>
        <v>9,5002,15,1.6</v>
      </c>
      <c r="F151" t="str">
        <f t="shared" si="22"/>
        <v/>
      </c>
      <c r="G151" t="str">
        <f t="shared" si="23"/>
        <v/>
      </c>
    </row>
    <row r="152" spans="1:7">
      <c r="A152" s="1">
        <v>10</v>
      </c>
      <c r="B152" s="1">
        <f t="shared" si="19"/>
        <v>20</v>
      </c>
      <c r="C152" s="1">
        <f t="shared" si="21"/>
        <v>5003</v>
      </c>
      <c r="D152" s="1">
        <v>1.6</v>
      </c>
      <c r="E152" t="str">
        <f t="shared" si="20"/>
        <v>10,5003,20,1.6</v>
      </c>
      <c r="F152">
        <f t="shared" si="22"/>
        <v>1</v>
      </c>
      <c r="G152" t="str">
        <f>IF(F152="","",A152&amp;"|"&amp;$B$141+1)</f>
        <v>10|5102</v>
      </c>
    </row>
    <row r="153" spans="1:7">
      <c r="A153" s="1">
        <v>11</v>
      </c>
      <c r="B153" s="1">
        <f t="shared" si="19"/>
        <v>20</v>
      </c>
      <c r="C153" s="1">
        <f t="shared" si="21"/>
        <v>5003</v>
      </c>
      <c r="D153" s="1">
        <v>1.6</v>
      </c>
      <c r="E153" t="str">
        <f t="shared" si="20"/>
        <v>11,5003,20,1.6</v>
      </c>
      <c r="F153" t="str">
        <f t="shared" si="22"/>
        <v/>
      </c>
      <c r="G153" t="str">
        <f t="shared" si="23"/>
        <v/>
      </c>
    </row>
    <row r="154" spans="1:7">
      <c r="A154" s="1">
        <v>12</v>
      </c>
      <c r="B154" s="1">
        <f t="shared" si="19"/>
        <v>20</v>
      </c>
      <c r="C154" s="1">
        <f t="shared" si="21"/>
        <v>5003</v>
      </c>
      <c r="D154" s="1">
        <v>1.6</v>
      </c>
      <c r="E154" t="str">
        <f t="shared" si="20"/>
        <v>12,5003,20,1.6</v>
      </c>
      <c r="F154" t="str">
        <f t="shared" si="22"/>
        <v/>
      </c>
      <c r="G154" t="str">
        <f t="shared" si="23"/>
        <v/>
      </c>
    </row>
    <row r="155" spans="1:7">
      <c r="A155" s="1">
        <v>13</v>
      </c>
      <c r="B155" s="1">
        <f t="shared" si="19"/>
        <v>20</v>
      </c>
      <c r="C155" s="1">
        <f t="shared" si="21"/>
        <v>5003</v>
      </c>
      <c r="D155" s="1">
        <v>1.6</v>
      </c>
      <c r="E155" t="str">
        <f t="shared" si="20"/>
        <v>13,5003,20,1.6</v>
      </c>
      <c r="F155" t="str">
        <f t="shared" si="22"/>
        <v/>
      </c>
      <c r="G155" t="str">
        <f t="shared" si="23"/>
        <v/>
      </c>
    </row>
    <row r="156" spans="1:7">
      <c r="A156" s="1">
        <v>14</v>
      </c>
      <c r="B156" s="1">
        <f t="shared" si="19"/>
        <v>20</v>
      </c>
      <c r="C156" s="1">
        <f t="shared" si="21"/>
        <v>5003</v>
      </c>
      <c r="D156" s="1">
        <v>1.6</v>
      </c>
      <c r="E156" t="str">
        <f t="shared" si="20"/>
        <v>14,5003,20,1.6</v>
      </c>
      <c r="F156" t="str">
        <f t="shared" si="22"/>
        <v/>
      </c>
      <c r="G156" t="str">
        <f t="shared" si="23"/>
        <v/>
      </c>
    </row>
    <row r="157" spans="1:7">
      <c r="A157" s="1">
        <v>15</v>
      </c>
      <c r="B157" s="1">
        <f t="shared" si="19"/>
        <v>25</v>
      </c>
      <c r="C157" s="1">
        <f t="shared" si="21"/>
        <v>5003</v>
      </c>
      <c r="D157" s="1">
        <v>1.6</v>
      </c>
      <c r="E157" t="str">
        <f t="shared" si="20"/>
        <v>15,5003,25,1.6</v>
      </c>
      <c r="F157">
        <f t="shared" si="22"/>
        <v>1</v>
      </c>
      <c r="G157" t="str">
        <f>IF(F157="","",A157&amp;"|"&amp;$B$141+2)</f>
        <v>15|5103</v>
      </c>
    </row>
    <row r="158" spans="1:7">
      <c r="A158" s="1">
        <v>16</v>
      </c>
      <c r="B158" s="1">
        <f t="shared" si="19"/>
        <v>25</v>
      </c>
      <c r="C158" s="1">
        <f t="shared" si="21"/>
        <v>5003</v>
      </c>
      <c r="D158" s="1">
        <v>1.6</v>
      </c>
      <c r="E158" t="str">
        <f t="shared" si="20"/>
        <v>16,5003,25,1.6</v>
      </c>
      <c r="F158" t="str">
        <f t="shared" si="22"/>
        <v/>
      </c>
      <c r="G158" t="str">
        <f t="shared" si="23"/>
        <v/>
      </c>
    </row>
    <row r="159" spans="1:7">
      <c r="A159" s="1">
        <v>17</v>
      </c>
      <c r="B159" s="1">
        <f t="shared" si="19"/>
        <v>25</v>
      </c>
      <c r="C159" s="1">
        <f t="shared" si="21"/>
        <v>5003</v>
      </c>
      <c r="D159" s="1">
        <v>1.6</v>
      </c>
      <c r="E159" t="str">
        <f t="shared" si="20"/>
        <v>17,5003,25,1.6</v>
      </c>
      <c r="F159" t="str">
        <f t="shared" si="22"/>
        <v/>
      </c>
      <c r="G159" t="str">
        <f t="shared" si="23"/>
        <v/>
      </c>
    </row>
    <row r="160" spans="1:7">
      <c r="A160" s="1">
        <v>18</v>
      </c>
      <c r="B160" s="1">
        <f t="shared" si="19"/>
        <v>25</v>
      </c>
      <c r="C160" s="1">
        <f t="shared" si="21"/>
        <v>5003</v>
      </c>
      <c r="D160" s="1">
        <v>1.6</v>
      </c>
      <c r="E160" t="str">
        <f t="shared" si="20"/>
        <v>18,5003,25,1.6</v>
      </c>
      <c r="F160" t="str">
        <f t="shared" si="22"/>
        <v/>
      </c>
      <c r="G160" t="str">
        <f t="shared" si="23"/>
        <v/>
      </c>
    </row>
    <row r="161" spans="1:7">
      <c r="A161" s="1">
        <v>19</v>
      </c>
      <c r="B161" s="1">
        <f t="shared" si="19"/>
        <v>25</v>
      </c>
      <c r="C161" s="1">
        <f t="shared" si="21"/>
        <v>5003</v>
      </c>
      <c r="D161" s="1">
        <v>1.6</v>
      </c>
      <c r="E161" t="str">
        <f t="shared" si="20"/>
        <v>19,5003,25,1.6</v>
      </c>
      <c r="F161" t="str">
        <f t="shared" si="22"/>
        <v/>
      </c>
      <c r="G161" t="str">
        <f t="shared" si="23"/>
        <v/>
      </c>
    </row>
    <row r="162" spans="1:7">
      <c r="A162" s="1">
        <v>20</v>
      </c>
      <c r="B162" s="1">
        <f t="shared" si="19"/>
        <v>30</v>
      </c>
      <c r="C162" s="1">
        <f t="shared" si="21"/>
        <v>5003</v>
      </c>
      <c r="D162" s="1">
        <v>1.6</v>
      </c>
      <c r="E162" t="str">
        <f t="shared" si="20"/>
        <v>20,5003,30,1.6</v>
      </c>
      <c r="F162">
        <f t="shared" si="22"/>
        <v>1</v>
      </c>
      <c r="G162" t="str">
        <f>IF(F162="","",A162&amp;"|"&amp;$B$141+3)</f>
        <v>20|5104</v>
      </c>
    </row>
    <row r="163" spans="1:7">
      <c r="A163" s="1">
        <v>21</v>
      </c>
      <c r="B163" s="1">
        <f t="shared" si="19"/>
        <v>30</v>
      </c>
      <c r="C163" s="1">
        <f t="shared" si="21"/>
        <v>5003</v>
      </c>
      <c r="D163" s="1">
        <v>1.6</v>
      </c>
      <c r="E163" t="str">
        <f t="shared" si="20"/>
        <v>21,5003,30,1.6</v>
      </c>
      <c r="F163" t="str">
        <f t="shared" si="22"/>
        <v/>
      </c>
      <c r="G163" t="str">
        <f t="shared" si="23"/>
        <v/>
      </c>
    </row>
    <row r="164" spans="1:7">
      <c r="A164" s="1">
        <v>22</v>
      </c>
      <c r="B164" s="1">
        <f t="shared" si="19"/>
        <v>30</v>
      </c>
      <c r="C164" s="1">
        <f t="shared" si="21"/>
        <v>5003</v>
      </c>
      <c r="D164" s="1">
        <v>1.6</v>
      </c>
      <c r="E164" t="str">
        <f t="shared" si="20"/>
        <v>22,5003,30,1.6</v>
      </c>
      <c r="F164" t="str">
        <f t="shared" si="22"/>
        <v/>
      </c>
      <c r="G164" t="str">
        <f t="shared" si="23"/>
        <v/>
      </c>
    </row>
    <row r="165" spans="1:7">
      <c r="A165" s="1">
        <v>23</v>
      </c>
      <c r="B165" s="1">
        <f t="shared" si="19"/>
        <v>30</v>
      </c>
      <c r="C165" s="1">
        <f t="shared" si="21"/>
        <v>5003</v>
      </c>
      <c r="D165" s="1">
        <v>1.6</v>
      </c>
      <c r="E165" t="str">
        <f t="shared" si="20"/>
        <v>23,5003,30,1.6</v>
      </c>
      <c r="F165" t="str">
        <f t="shared" si="22"/>
        <v/>
      </c>
      <c r="G165" t="str">
        <f t="shared" si="23"/>
        <v/>
      </c>
    </row>
    <row r="166" spans="1:7">
      <c r="A166" s="1">
        <v>24</v>
      </c>
      <c r="B166" s="1">
        <f t="shared" si="19"/>
        <v>30</v>
      </c>
      <c r="C166" s="1">
        <f t="shared" si="21"/>
        <v>5003</v>
      </c>
      <c r="D166" s="1">
        <v>1.6</v>
      </c>
      <c r="E166" t="str">
        <f t="shared" si="20"/>
        <v>24,5003,30,1.6</v>
      </c>
      <c r="F166" t="str">
        <f t="shared" si="22"/>
        <v/>
      </c>
      <c r="G166" t="str">
        <f t="shared" si="23"/>
        <v/>
      </c>
    </row>
    <row r="167" spans="1:7">
      <c r="A167" s="1">
        <v>25</v>
      </c>
      <c r="B167" s="1">
        <f t="shared" si="19"/>
        <v>40</v>
      </c>
      <c r="C167" s="1">
        <f t="shared" si="21"/>
        <v>5003</v>
      </c>
      <c r="D167" s="1">
        <v>1.6</v>
      </c>
      <c r="E167" t="str">
        <f t="shared" si="20"/>
        <v>25,5003,40,1.6</v>
      </c>
      <c r="F167">
        <f t="shared" si="22"/>
        <v>1</v>
      </c>
      <c r="G167" t="str">
        <f>IF(F167="","",A167&amp;"|"&amp;$B$141+4)</f>
        <v>25|5105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517"/>
  <sheetViews>
    <sheetView tabSelected="1" workbookViewId="0">
      <selection activeCell="N34" sqref="N34"/>
    </sheetView>
  </sheetViews>
  <sheetFormatPr defaultColWidth="8.88888888888889" defaultRowHeight="14.4"/>
  <cols>
    <col min="1" max="2" width="14.2222222222222" style="1" customWidth="1"/>
    <col min="3" max="3" width="16.7777777777778" style="1" customWidth="1"/>
    <col min="4" max="4" width="18.3333333333333" customWidth="1"/>
    <col min="5" max="5" width="14.5555555555556" style="1" customWidth="1"/>
    <col min="6" max="6" width="13.1944444444444" customWidth="1"/>
    <col min="7" max="7" width="15.5555555555556" customWidth="1"/>
    <col min="8" max="8" width="10.8333333333333" style="1" customWidth="1"/>
    <col min="9" max="9" width="11.1111111111111" customWidth="1"/>
    <col min="10" max="10" width="8.88888888888889" style="1"/>
    <col min="11" max="13" width="12.8888888888889"/>
    <col min="15" max="15" width="10.6666666666667"/>
    <col min="16" max="31" width="12.8888888888889"/>
    <col min="35" max="35" width="12.8888888888889"/>
    <col min="36" max="36" width="11.3888888888889" style="1" customWidth="1"/>
    <col min="37" max="37" width="12.8888888888889"/>
  </cols>
  <sheetData>
    <row r="1" spans="1:18">
      <c r="A1" s="2" t="s">
        <v>222</v>
      </c>
      <c r="B1" s="2" t="s">
        <v>241</v>
      </c>
      <c r="C1" s="2" t="s">
        <v>242</v>
      </c>
      <c r="D1" s="2" t="s">
        <v>243</v>
      </c>
      <c r="E1" s="2" t="s">
        <v>244</v>
      </c>
      <c r="F1" s="2" t="s">
        <v>245</v>
      </c>
      <c r="G1" s="2" t="s">
        <v>246</v>
      </c>
      <c r="J1" s="2" t="s">
        <v>246</v>
      </c>
      <c r="K1" s="2" t="s">
        <v>247</v>
      </c>
      <c r="L1" s="2" t="s">
        <v>248</v>
      </c>
      <c r="M1" s="2" t="s">
        <v>249</v>
      </c>
      <c r="N1" s="2" t="s">
        <v>250</v>
      </c>
      <c r="P1" s="2" t="s">
        <v>251</v>
      </c>
      <c r="Q1" s="2" t="s">
        <v>252</v>
      </c>
      <c r="R1" s="2" t="s">
        <v>249</v>
      </c>
    </row>
    <row r="2" spans="1:18">
      <c r="A2" s="2">
        <v>1</v>
      </c>
      <c r="B2" s="2" t="s">
        <v>253</v>
      </c>
      <c r="C2" s="2">
        <v>1</v>
      </c>
      <c r="D2" s="2">
        <v>1</v>
      </c>
      <c r="E2" s="2">
        <v>1</v>
      </c>
      <c r="F2" s="2">
        <f>D2/E2</f>
        <v>1</v>
      </c>
      <c r="G2" s="2">
        <v>0.8</v>
      </c>
      <c r="J2" s="2">
        <v>25</v>
      </c>
      <c r="K2" s="2">
        <v>1</v>
      </c>
      <c r="L2" s="2">
        <f>J2*(M2-1)</f>
        <v>2.5</v>
      </c>
      <c r="M2" s="2">
        <v>1.1</v>
      </c>
      <c r="N2" s="2">
        <v>1</v>
      </c>
      <c r="P2" s="2">
        <v>1</v>
      </c>
      <c r="Q2" s="2" t="s">
        <v>254</v>
      </c>
      <c r="R2" s="2">
        <v>0.25</v>
      </c>
    </row>
    <row r="3" spans="1:18">
      <c r="A3" s="2">
        <v>2</v>
      </c>
      <c r="B3" s="2" t="s">
        <v>255</v>
      </c>
      <c r="C3" s="2">
        <v>2</v>
      </c>
      <c r="D3" s="2">
        <v>1.5</v>
      </c>
      <c r="E3" s="2">
        <v>2</v>
      </c>
      <c r="F3" s="2">
        <f>D3/E3</f>
        <v>0.75</v>
      </c>
      <c r="G3" s="2">
        <v>1</v>
      </c>
      <c r="J3" s="2">
        <v>20</v>
      </c>
      <c r="K3" s="2">
        <v>2</v>
      </c>
      <c r="L3" s="2">
        <f>J3*(M3-1)</f>
        <v>3</v>
      </c>
      <c r="M3" s="2">
        <v>1.15</v>
      </c>
      <c r="N3" s="2">
        <v>4</v>
      </c>
      <c r="P3" s="2">
        <v>2</v>
      </c>
      <c r="Q3" s="2" t="s">
        <v>256</v>
      </c>
      <c r="R3" s="2">
        <v>0.5</v>
      </c>
    </row>
    <row r="4" spans="1:18">
      <c r="A4" s="2">
        <v>3</v>
      </c>
      <c r="B4" s="2" t="s">
        <v>33</v>
      </c>
      <c r="C4" s="2">
        <v>1.5</v>
      </c>
      <c r="D4" s="2">
        <v>1.8</v>
      </c>
      <c r="E4" s="2">
        <v>3</v>
      </c>
      <c r="F4" s="2">
        <f>D4/E4</f>
        <v>0.6</v>
      </c>
      <c r="G4" s="2">
        <v>1</v>
      </c>
      <c r="J4" s="2">
        <v>16</v>
      </c>
      <c r="K4" s="2">
        <v>3</v>
      </c>
      <c r="L4" s="2">
        <f>J4*(M4-1)</f>
        <v>3.2</v>
      </c>
      <c r="M4" s="2">
        <v>1.2</v>
      </c>
      <c r="N4" s="2">
        <v>7</v>
      </c>
      <c r="P4" s="2">
        <v>3</v>
      </c>
      <c r="Q4" s="2" t="s">
        <v>257</v>
      </c>
      <c r="R4" s="2">
        <v>1</v>
      </c>
    </row>
    <row r="5" spans="1:18">
      <c r="A5" s="2">
        <v>4</v>
      </c>
      <c r="B5" s="2" t="s">
        <v>54</v>
      </c>
      <c r="C5" s="2">
        <v>3</v>
      </c>
      <c r="D5" s="2">
        <v>0.7</v>
      </c>
      <c r="E5" s="2">
        <v>1</v>
      </c>
      <c r="F5" s="2">
        <f>D5/E5</f>
        <v>0.7</v>
      </c>
      <c r="G5" s="2">
        <v>0.8</v>
      </c>
      <c r="J5" s="2">
        <v>14.4</v>
      </c>
      <c r="K5" s="2">
        <v>4</v>
      </c>
      <c r="L5" s="2">
        <f>J5*(M5-1)</f>
        <v>3.6</v>
      </c>
      <c r="M5" s="2">
        <v>1.25</v>
      </c>
      <c r="N5" s="2">
        <v>10</v>
      </c>
      <c r="P5" s="2">
        <v>4</v>
      </c>
      <c r="Q5" s="2" t="s">
        <v>258</v>
      </c>
      <c r="R5" s="2">
        <v>4</v>
      </c>
    </row>
    <row r="6" spans="1:18">
      <c r="A6" s="2">
        <v>5</v>
      </c>
      <c r="B6" s="2" t="s">
        <v>259</v>
      </c>
      <c r="C6" s="2">
        <v>2.5</v>
      </c>
      <c r="D6" s="2">
        <v>0.8</v>
      </c>
      <c r="E6" s="2">
        <v>1</v>
      </c>
      <c r="F6" s="2">
        <f>D6/E6</f>
        <v>0.8</v>
      </c>
      <c r="G6" s="2">
        <v>1</v>
      </c>
      <c r="J6" s="2">
        <v>11.5</v>
      </c>
      <c r="K6" s="2">
        <v>5</v>
      </c>
      <c r="L6" s="2">
        <f>J6*(M6-1)</f>
        <v>4.025</v>
      </c>
      <c r="M6" s="2">
        <v>1.35</v>
      </c>
      <c r="N6" s="2">
        <v>13</v>
      </c>
      <c r="P6" s="2">
        <v>5</v>
      </c>
      <c r="Q6" s="3"/>
      <c r="R6" s="2"/>
    </row>
    <row r="7" spans="5:13">
      <c r="E7" s="1" t="s">
        <v>260</v>
      </c>
      <c r="F7" s="1" t="s">
        <v>261</v>
      </c>
      <c r="G7" s="1" t="s">
        <v>262</v>
      </c>
      <c r="H7" s="1" t="s">
        <v>263</v>
      </c>
      <c r="J7" s="1" t="s">
        <v>264</v>
      </c>
      <c r="K7" s="1" t="s">
        <v>256</v>
      </c>
      <c r="L7" s="1" t="s">
        <v>257</v>
      </c>
      <c r="M7" s="1" t="s">
        <v>258</v>
      </c>
    </row>
    <row r="8" spans="1:14">
      <c r="A8" s="1" t="s">
        <v>265</v>
      </c>
      <c r="B8" s="1">
        <v>125</v>
      </c>
      <c r="C8" s="1" t="s">
        <v>266</v>
      </c>
      <c r="D8" s="1">
        <v>50</v>
      </c>
      <c r="E8" s="1">
        <v>80</v>
      </c>
      <c r="F8" s="1">
        <v>10</v>
      </c>
      <c r="G8" s="1">
        <v>5</v>
      </c>
      <c r="H8" s="1">
        <v>4</v>
      </c>
      <c r="J8" s="1">
        <v>70</v>
      </c>
      <c r="N8">
        <v>1.33</v>
      </c>
    </row>
    <row r="9" spans="1:38">
      <c r="A9" s="1" t="s">
        <v>238</v>
      </c>
      <c r="B9" s="1" t="s">
        <v>267</v>
      </c>
      <c r="C9" s="1" t="s">
        <v>268</v>
      </c>
      <c r="E9" s="1" t="s">
        <v>239</v>
      </c>
      <c r="F9" s="1" t="s">
        <v>269</v>
      </c>
      <c r="G9" s="1" t="s">
        <v>270</v>
      </c>
      <c r="H9" s="1" t="s">
        <v>271</v>
      </c>
      <c r="I9" s="1" t="s">
        <v>272</v>
      </c>
      <c r="J9" s="1" t="s">
        <v>273</v>
      </c>
      <c r="K9" s="1" t="s">
        <v>274</v>
      </c>
      <c r="L9" s="1" t="s">
        <v>275</v>
      </c>
      <c r="M9" s="1" t="s">
        <v>276</v>
      </c>
      <c r="N9" t="s">
        <v>277</v>
      </c>
      <c r="O9" s="1">
        <v>1</v>
      </c>
      <c r="P9" s="1">
        <v>2</v>
      </c>
      <c r="Q9" s="1">
        <v>3</v>
      </c>
      <c r="R9" s="1">
        <v>4</v>
      </c>
      <c r="S9" s="1">
        <v>5</v>
      </c>
      <c r="T9" s="1">
        <v>6</v>
      </c>
      <c r="U9" s="1">
        <v>7</v>
      </c>
      <c r="V9" s="1">
        <v>8</v>
      </c>
      <c r="W9" s="1">
        <v>9</v>
      </c>
      <c r="X9" s="1">
        <v>10</v>
      </c>
      <c r="Y9" s="1">
        <v>11</v>
      </c>
      <c r="Z9" s="1">
        <v>12</v>
      </c>
      <c r="AA9" s="1">
        <v>13</v>
      </c>
      <c r="AB9" s="1">
        <v>14</v>
      </c>
      <c r="AC9" s="1">
        <v>15</v>
      </c>
      <c r="AD9" s="1">
        <v>16</v>
      </c>
      <c r="AE9" s="1">
        <v>17</v>
      </c>
      <c r="AF9" s="1">
        <v>18</v>
      </c>
      <c r="AG9" s="1">
        <v>19</v>
      </c>
      <c r="AH9" s="1">
        <v>20</v>
      </c>
      <c r="AI9" t="s">
        <v>272</v>
      </c>
      <c r="AJ9" t="s">
        <v>278</v>
      </c>
      <c r="AK9" s="1" t="s">
        <v>276</v>
      </c>
      <c r="AL9" s="1" t="s">
        <v>279</v>
      </c>
    </row>
    <row r="10" spans="1:38">
      <c r="A10" s="1">
        <v>1</v>
      </c>
      <c r="B10" s="1">
        <v>10</v>
      </c>
      <c r="C10" s="1">
        <f>B8</f>
        <v>125</v>
      </c>
      <c r="D10" s="1">
        <f>ROUNDDOWN(C10/$D$8,0)*5</f>
        <v>10</v>
      </c>
      <c r="E10" s="1">
        <f>ROUNDDOWN(D10*$F$8/100,0)*1+ROUNDDOWN(D10*$G$8/100,0)*3+ROUNDDOWN(D10*$H$8/100,0)*7+1</f>
        <v>2</v>
      </c>
      <c r="F10" s="1">
        <f>IF(ROUND((D10+E10)/5,0)&gt;64,64,ROUND((D10+E10)/5,0))</f>
        <v>2</v>
      </c>
      <c r="G10" s="1">
        <v>0</v>
      </c>
      <c r="H10" s="1">
        <v>1</v>
      </c>
      <c r="I10" s="1">
        <f>INDEX($R$56:$R$119,MATCH(F10,$A$56:$A$119,0))*5*H10</f>
        <v>11</v>
      </c>
      <c r="J10" s="1">
        <v>10</v>
      </c>
      <c r="K10" s="1">
        <v>10</v>
      </c>
      <c r="L10" s="1">
        <f>I10*(J10+K10)</f>
        <v>220</v>
      </c>
      <c r="M10" s="1">
        <f>L10/B10</f>
        <v>22</v>
      </c>
      <c r="N10" s="1">
        <v>0.2</v>
      </c>
      <c r="O10" s="1">
        <f>ROUND(M10*N10,0)</f>
        <v>4</v>
      </c>
      <c r="P10" s="1">
        <f>ROUND($O$10*$N$8^(P9-1),0)</f>
        <v>5</v>
      </c>
      <c r="Q10" s="1">
        <f t="shared" ref="Q10:AG10" si="0">ROUND($O$10*$N$8^(Q9-1),0)</f>
        <v>7</v>
      </c>
      <c r="R10" s="1">
        <f t="shared" si="0"/>
        <v>9</v>
      </c>
      <c r="S10" s="1">
        <f t="shared" si="0"/>
        <v>13</v>
      </c>
      <c r="T10" s="1">
        <f t="shared" si="0"/>
        <v>17</v>
      </c>
      <c r="U10" s="1">
        <f t="shared" si="0"/>
        <v>22</v>
      </c>
      <c r="V10" s="1">
        <f t="shared" si="0"/>
        <v>29</v>
      </c>
      <c r="W10" s="1">
        <f t="shared" si="0"/>
        <v>39</v>
      </c>
      <c r="X10" s="1">
        <f t="shared" si="0"/>
        <v>52</v>
      </c>
      <c r="Y10" s="1">
        <f t="shared" si="0"/>
        <v>69</v>
      </c>
      <c r="Z10" s="1">
        <f t="shared" si="0"/>
        <v>92</v>
      </c>
      <c r="AA10" s="1">
        <f t="shared" si="0"/>
        <v>123</v>
      </c>
      <c r="AB10" s="1">
        <f t="shared" si="0"/>
        <v>163</v>
      </c>
      <c r="AC10" s="1">
        <f t="shared" si="0"/>
        <v>217</v>
      </c>
      <c r="AD10" s="1">
        <f t="shared" si="0"/>
        <v>288</v>
      </c>
      <c r="AE10" s="1">
        <f t="shared" si="0"/>
        <v>383</v>
      </c>
      <c r="AF10" s="1">
        <f t="shared" si="0"/>
        <v>510</v>
      </c>
      <c r="AG10" s="1">
        <f t="shared" si="0"/>
        <v>678</v>
      </c>
      <c r="AH10">
        <f>ROUND(AK10*AL10*N10,0)</f>
        <v>1519</v>
      </c>
      <c r="AI10" s="1">
        <f>INDEX($R$454:$R$517,MATCH(F10,$A$56:$A$119,0))*5*H10</f>
        <v>576</v>
      </c>
      <c r="AJ10">
        <f>AI10*(J10+K10)</f>
        <v>11520</v>
      </c>
      <c r="AK10" s="1">
        <f>AJ10/B10</f>
        <v>1152</v>
      </c>
      <c r="AL10" s="1">
        <f>1.3*1.3*1.3*3</f>
        <v>6.591</v>
      </c>
    </row>
    <row r="11" spans="1:38">
      <c r="A11" s="1">
        <v>2</v>
      </c>
      <c r="B11" s="1">
        <v>10</v>
      </c>
      <c r="C11" s="1">
        <f>C10+$J$8</f>
        <v>195</v>
      </c>
      <c r="D11" s="1">
        <f t="shared" ref="D11:D34" si="1">ROUNDDOWN(C11/$D$8,0)*5</f>
        <v>15</v>
      </c>
      <c r="E11" s="1">
        <f>ROUNDDOWN(D11*$F$8/100,0)*1+ROUNDDOWN(D11*$G$8/100,0)*3+ROUNDDOWN(D11*$H$8/100,0)*7+3</f>
        <v>4</v>
      </c>
      <c r="F11" s="1">
        <f t="shared" ref="F11:F27" si="2">IF(ROUND((D11+E11)/5,0)&gt;64,64,ROUND((D11+E11)/5,0))</f>
        <v>4</v>
      </c>
      <c r="G11" s="1">
        <v>0</v>
      </c>
      <c r="H11" s="1">
        <v>1</v>
      </c>
      <c r="I11" s="1">
        <f t="shared" ref="I11:I34" si="3">INDEX($R$56:$R$119,MATCH(F11,$A$56:$A$119,0))*5*H11</f>
        <v>22</v>
      </c>
      <c r="J11" s="1">
        <v>10</v>
      </c>
      <c r="K11" s="1">
        <v>10</v>
      </c>
      <c r="L11" s="1">
        <f t="shared" ref="L11:L34" si="4">I11*(J11+K11)</f>
        <v>440</v>
      </c>
      <c r="M11" s="1">
        <f t="shared" ref="M11:M34" si="5">L11/B11</f>
        <v>44</v>
      </c>
      <c r="N11" s="1">
        <v>0.25</v>
      </c>
      <c r="O11" s="1">
        <f t="shared" ref="O11:O34" si="6">ROUND(M11*N11,0)</f>
        <v>11</v>
      </c>
      <c r="P11" s="1">
        <f>ROUND($O$11*$N$8^(P9-1),0)</f>
        <v>15</v>
      </c>
      <c r="Q11" s="1">
        <f t="shared" ref="Q11:AG11" si="7">ROUND($O$11*$N$8^(Q9-1),0)</f>
        <v>19</v>
      </c>
      <c r="R11" s="1">
        <f t="shared" si="7"/>
        <v>26</v>
      </c>
      <c r="S11" s="1">
        <f t="shared" si="7"/>
        <v>34</v>
      </c>
      <c r="T11" s="1">
        <f t="shared" si="7"/>
        <v>46</v>
      </c>
      <c r="U11" s="1">
        <f t="shared" si="7"/>
        <v>61</v>
      </c>
      <c r="V11" s="1">
        <f t="shared" si="7"/>
        <v>81</v>
      </c>
      <c r="W11" s="1">
        <f t="shared" si="7"/>
        <v>108</v>
      </c>
      <c r="X11" s="1">
        <f t="shared" si="7"/>
        <v>143</v>
      </c>
      <c r="Y11" s="1">
        <f t="shared" si="7"/>
        <v>191</v>
      </c>
      <c r="Z11" s="1">
        <f t="shared" si="7"/>
        <v>253</v>
      </c>
      <c r="AA11" s="1">
        <f t="shared" si="7"/>
        <v>337</v>
      </c>
      <c r="AB11" s="1">
        <f t="shared" si="7"/>
        <v>448</v>
      </c>
      <c r="AC11" s="1">
        <f t="shared" si="7"/>
        <v>596</v>
      </c>
      <c r="AD11" s="1">
        <f t="shared" si="7"/>
        <v>793</v>
      </c>
      <c r="AE11" s="1">
        <f t="shared" si="7"/>
        <v>1054</v>
      </c>
      <c r="AF11" s="1">
        <f t="shared" si="7"/>
        <v>1402</v>
      </c>
      <c r="AG11" s="1">
        <f t="shared" si="7"/>
        <v>1865</v>
      </c>
      <c r="AH11">
        <f t="shared" ref="AH11:AH34" si="8">ROUND(AK11*AL11*N11,0)</f>
        <v>2847</v>
      </c>
      <c r="AI11" s="1">
        <f t="shared" ref="AI11:AI34" si="9">INDEX($R$454:$R$517,MATCH(F11,$A$56:$A$119,0))*5*H11</f>
        <v>864</v>
      </c>
      <c r="AJ11">
        <f t="shared" ref="AJ11:AJ34" si="10">AI11*(J11+K11)</f>
        <v>17280</v>
      </c>
      <c r="AK11" s="1">
        <f t="shared" ref="AK11:AK34" si="11">AJ11/B11</f>
        <v>1728</v>
      </c>
      <c r="AL11" s="1">
        <f t="shared" ref="AL11:AL20" si="12">1.3*1.3*1.3*3</f>
        <v>6.591</v>
      </c>
    </row>
    <row r="12" spans="1:38">
      <c r="A12" s="1">
        <v>3</v>
      </c>
      <c r="B12" s="1">
        <v>10</v>
      </c>
      <c r="C12" s="1">
        <f t="shared" ref="C12:C34" si="13">C11+$J$8</f>
        <v>265</v>
      </c>
      <c r="D12" s="1">
        <f t="shared" si="1"/>
        <v>25</v>
      </c>
      <c r="E12" s="1">
        <f>ROUNDDOWN(D12*$F$8/100,0)*1+ROUNDDOWN(D12*$G$8/100,0)*3+ROUNDDOWN(D12*$H$8/100,0)*7+5</f>
        <v>17</v>
      </c>
      <c r="F12" s="1">
        <f t="shared" si="2"/>
        <v>8</v>
      </c>
      <c r="G12" s="1">
        <v>1</v>
      </c>
      <c r="H12" s="1">
        <v>1.5</v>
      </c>
      <c r="I12" s="1">
        <f t="shared" si="3"/>
        <v>103.5</v>
      </c>
      <c r="J12" s="1">
        <v>10</v>
      </c>
      <c r="K12" s="1">
        <v>10</v>
      </c>
      <c r="L12" s="1">
        <f t="shared" si="4"/>
        <v>2070</v>
      </c>
      <c r="M12" s="1">
        <f t="shared" si="5"/>
        <v>207</v>
      </c>
      <c r="N12" s="1">
        <v>0.3</v>
      </c>
      <c r="O12" s="1">
        <f t="shared" si="6"/>
        <v>62</v>
      </c>
      <c r="P12" s="1">
        <f>ROUND($O$12*$N$8^(P9-1),0)</f>
        <v>82</v>
      </c>
      <c r="Q12" s="1">
        <f t="shared" ref="Q12:AG12" si="14">ROUND($O$12*$N$8^(Q9-1),0)</f>
        <v>110</v>
      </c>
      <c r="R12" s="1">
        <f t="shared" si="14"/>
        <v>146</v>
      </c>
      <c r="S12" s="1">
        <f t="shared" si="14"/>
        <v>194</v>
      </c>
      <c r="T12" s="1">
        <f t="shared" si="14"/>
        <v>258</v>
      </c>
      <c r="U12" s="1">
        <f t="shared" si="14"/>
        <v>343</v>
      </c>
      <c r="V12" s="1">
        <f t="shared" si="14"/>
        <v>456</v>
      </c>
      <c r="W12" s="1">
        <f t="shared" si="14"/>
        <v>607</v>
      </c>
      <c r="X12" s="1">
        <f t="shared" si="14"/>
        <v>807</v>
      </c>
      <c r="Y12" s="1">
        <f t="shared" si="14"/>
        <v>1074</v>
      </c>
      <c r="Z12" s="1">
        <f t="shared" si="14"/>
        <v>1428</v>
      </c>
      <c r="AA12" s="1">
        <f t="shared" si="14"/>
        <v>1899</v>
      </c>
      <c r="AB12" s="1">
        <f t="shared" si="14"/>
        <v>2526</v>
      </c>
      <c r="AC12" s="1">
        <f t="shared" si="14"/>
        <v>3360</v>
      </c>
      <c r="AD12" s="1">
        <f t="shared" si="14"/>
        <v>4469</v>
      </c>
      <c r="AE12" s="1">
        <f t="shared" si="14"/>
        <v>5943</v>
      </c>
      <c r="AF12" s="1">
        <f t="shared" si="14"/>
        <v>7904</v>
      </c>
      <c r="AG12" s="1">
        <f t="shared" si="14"/>
        <v>10513</v>
      </c>
      <c r="AH12">
        <f t="shared" si="8"/>
        <v>10677</v>
      </c>
      <c r="AI12" s="1">
        <f t="shared" si="9"/>
        <v>2700</v>
      </c>
      <c r="AJ12">
        <f t="shared" si="10"/>
        <v>54000</v>
      </c>
      <c r="AK12" s="1">
        <f t="shared" si="11"/>
        <v>5400</v>
      </c>
      <c r="AL12" s="1">
        <f t="shared" si="12"/>
        <v>6.591</v>
      </c>
    </row>
    <row r="13" spans="1:38">
      <c r="A13" s="1">
        <v>4</v>
      </c>
      <c r="B13" s="1">
        <v>10</v>
      </c>
      <c r="C13" s="1">
        <f t="shared" si="13"/>
        <v>335</v>
      </c>
      <c r="D13" s="1">
        <f t="shared" si="1"/>
        <v>30</v>
      </c>
      <c r="E13" s="1">
        <f>ROUNDDOWN(D13*$F$8/100,0)*1+ROUNDDOWN(D13*$G$8/100,0)*3+ROUNDDOWN(D13*$H$8/100,0)*7+7</f>
        <v>20</v>
      </c>
      <c r="F13" s="1">
        <f t="shared" si="2"/>
        <v>10</v>
      </c>
      <c r="G13" s="1">
        <v>1</v>
      </c>
      <c r="H13" s="1">
        <v>1.5</v>
      </c>
      <c r="I13" s="1">
        <f t="shared" si="3"/>
        <v>120</v>
      </c>
      <c r="J13" s="1">
        <v>10</v>
      </c>
      <c r="K13" s="1">
        <v>10</v>
      </c>
      <c r="L13" s="1">
        <f t="shared" si="4"/>
        <v>2400</v>
      </c>
      <c r="M13" s="1">
        <f t="shared" si="5"/>
        <v>240</v>
      </c>
      <c r="N13" s="1">
        <v>0.35</v>
      </c>
      <c r="O13" s="1">
        <f t="shared" si="6"/>
        <v>84</v>
      </c>
      <c r="P13" s="1">
        <f>ROUND($O$13*$N$8^(P9-1),0)</f>
        <v>112</v>
      </c>
      <c r="Q13" s="1">
        <f t="shared" ref="Q13:AG13" si="15">ROUND($O$13*$N$8^(Q9-1),0)</f>
        <v>149</v>
      </c>
      <c r="R13" s="1">
        <f t="shared" si="15"/>
        <v>198</v>
      </c>
      <c r="S13" s="1">
        <f t="shared" si="15"/>
        <v>263</v>
      </c>
      <c r="T13" s="1">
        <f t="shared" si="15"/>
        <v>350</v>
      </c>
      <c r="U13" s="1">
        <f t="shared" si="15"/>
        <v>465</v>
      </c>
      <c r="V13" s="1">
        <f t="shared" si="15"/>
        <v>618</v>
      </c>
      <c r="W13" s="1">
        <f t="shared" si="15"/>
        <v>822</v>
      </c>
      <c r="X13" s="1">
        <f t="shared" si="15"/>
        <v>1094</v>
      </c>
      <c r="Y13" s="1">
        <f t="shared" si="15"/>
        <v>1455</v>
      </c>
      <c r="Z13" s="1">
        <f t="shared" si="15"/>
        <v>1935</v>
      </c>
      <c r="AA13" s="1">
        <f t="shared" si="15"/>
        <v>2573</v>
      </c>
      <c r="AB13" s="1">
        <f t="shared" si="15"/>
        <v>3423</v>
      </c>
      <c r="AC13" s="1">
        <f t="shared" si="15"/>
        <v>4552</v>
      </c>
      <c r="AD13" s="1">
        <f t="shared" si="15"/>
        <v>6054</v>
      </c>
      <c r="AE13" s="1">
        <f t="shared" si="15"/>
        <v>8052</v>
      </c>
      <c r="AF13" s="1">
        <f t="shared" si="15"/>
        <v>10709</v>
      </c>
      <c r="AG13" s="1">
        <f t="shared" si="15"/>
        <v>14243</v>
      </c>
      <c r="AH13">
        <f t="shared" si="8"/>
        <v>16443</v>
      </c>
      <c r="AI13" s="1">
        <f t="shared" si="9"/>
        <v>3564</v>
      </c>
      <c r="AJ13">
        <f t="shared" si="10"/>
        <v>71280</v>
      </c>
      <c r="AK13" s="1">
        <f t="shared" si="11"/>
        <v>7128</v>
      </c>
      <c r="AL13" s="1">
        <f t="shared" si="12"/>
        <v>6.591</v>
      </c>
    </row>
    <row r="14" spans="1:38">
      <c r="A14" s="1">
        <v>5</v>
      </c>
      <c r="B14" s="1">
        <v>15</v>
      </c>
      <c r="C14" s="1">
        <f t="shared" si="13"/>
        <v>405</v>
      </c>
      <c r="D14" s="1">
        <f t="shared" si="1"/>
        <v>40</v>
      </c>
      <c r="E14" s="1">
        <f>ROUNDDOWN(D14*$F$8/100,0)*1+ROUNDDOWN(D14*$G$8/100,0)*3+ROUNDDOWN(D14*$H$8/100,0)*7+9</f>
        <v>26</v>
      </c>
      <c r="F14" s="1">
        <f t="shared" si="2"/>
        <v>13</v>
      </c>
      <c r="G14" s="1">
        <v>1</v>
      </c>
      <c r="H14" s="1">
        <v>1.5</v>
      </c>
      <c r="I14" s="1">
        <f t="shared" si="3"/>
        <v>144.75</v>
      </c>
      <c r="J14" s="1">
        <v>10</v>
      </c>
      <c r="K14" s="1">
        <v>15</v>
      </c>
      <c r="L14" s="1">
        <f t="shared" si="4"/>
        <v>3618.75</v>
      </c>
      <c r="M14" s="1">
        <f t="shared" si="5"/>
        <v>241.25</v>
      </c>
      <c r="N14" s="1">
        <v>0.45</v>
      </c>
      <c r="O14" s="1">
        <f t="shared" si="6"/>
        <v>109</v>
      </c>
      <c r="P14" s="1">
        <f>ROUND($O$14*$N$8^(P9-1),0)</f>
        <v>145</v>
      </c>
      <c r="Q14" s="1">
        <f t="shared" ref="Q14:AG14" si="16">ROUND($O$14*$N$8^(Q9-1),0)</f>
        <v>193</v>
      </c>
      <c r="R14" s="1">
        <f t="shared" si="16"/>
        <v>256</v>
      </c>
      <c r="S14" s="1">
        <f t="shared" si="16"/>
        <v>341</v>
      </c>
      <c r="T14" s="1">
        <f t="shared" si="16"/>
        <v>454</v>
      </c>
      <c r="U14" s="1">
        <f t="shared" si="16"/>
        <v>603</v>
      </c>
      <c r="V14" s="1">
        <f t="shared" si="16"/>
        <v>802</v>
      </c>
      <c r="W14" s="1">
        <f t="shared" si="16"/>
        <v>1067</v>
      </c>
      <c r="X14" s="1">
        <f t="shared" si="16"/>
        <v>1419</v>
      </c>
      <c r="Y14" s="1">
        <f t="shared" si="16"/>
        <v>1888</v>
      </c>
      <c r="Z14" s="1">
        <f t="shared" si="16"/>
        <v>2511</v>
      </c>
      <c r="AA14" s="1">
        <f t="shared" si="16"/>
        <v>3339</v>
      </c>
      <c r="AB14" s="1">
        <f t="shared" si="16"/>
        <v>4441</v>
      </c>
      <c r="AC14" s="1">
        <f t="shared" si="16"/>
        <v>5907</v>
      </c>
      <c r="AD14" s="1">
        <f t="shared" si="16"/>
        <v>7856</v>
      </c>
      <c r="AE14" s="1">
        <f t="shared" si="16"/>
        <v>10448</v>
      </c>
      <c r="AF14" s="1">
        <f t="shared" si="16"/>
        <v>13896</v>
      </c>
      <c r="AG14" s="1">
        <f t="shared" si="16"/>
        <v>18482</v>
      </c>
      <c r="AH14">
        <f t="shared" si="8"/>
        <v>22556</v>
      </c>
      <c r="AI14" s="1">
        <f t="shared" si="9"/>
        <v>4563</v>
      </c>
      <c r="AJ14">
        <f t="shared" si="10"/>
        <v>114075</v>
      </c>
      <c r="AK14" s="1">
        <f t="shared" si="11"/>
        <v>7605</v>
      </c>
      <c r="AL14" s="1">
        <f t="shared" si="12"/>
        <v>6.591</v>
      </c>
    </row>
    <row r="15" spans="1:38">
      <c r="A15" s="1">
        <v>6</v>
      </c>
      <c r="B15" s="1">
        <v>15</v>
      </c>
      <c r="C15" s="1">
        <f t="shared" si="13"/>
        <v>475</v>
      </c>
      <c r="D15" s="1">
        <f t="shared" si="1"/>
        <v>45</v>
      </c>
      <c r="E15" s="1">
        <f>ROUNDDOWN(D15*$F$8/100,0)*1+ROUNDDOWN(D15*$G$8/100,0)*3+ROUNDDOWN(D15*$H$8/100,0)*7+11</f>
        <v>28</v>
      </c>
      <c r="F15" s="1">
        <f t="shared" si="2"/>
        <v>15</v>
      </c>
      <c r="G15" s="1">
        <v>2</v>
      </c>
      <c r="H15" s="1">
        <v>2.25</v>
      </c>
      <c r="I15" s="1">
        <f t="shared" si="3"/>
        <v>241.875</v>
      </c>
      <c r="J15" s="1">
        <v>10</v>
      </c>
      <c r="K15" s="1">
        <v>15</v>
      </c>
      <c r="L15" s="1">
        <f t="shared" si="4"/>
        <v>6046.875</v>
      </c>
      <c r="M15" s="1">
        <f t="shared" si="5"/>
        <v>403.125</v>
      </c>
      <c r="N15" s="1">
        <v>0.52</v>
      </c>
      <c r="O15" s="1">
        <f t="shared" si="6"/>
        <v>210</v>
      </c>
      <c r="P15" s="1">
        <f>ROUND($O$15*$N$8^(P9-1),0)</f>
        <v>279</v>
      </c>
      <c r="Q15" s="1">
        <f t="shared" ref="Q15:AG15" si="17">ROUND($O$15*$N$8^(Q9-1),0)</f>
        <v>371</v>
      </c>
      <c r="R15" s="1">
        <f t="shared" si="17"/>
        <v>494</v>
      </c>
      <c r="S15" s="1">
        <f t="shared" si="17"/>
        <v>657</v>
      </c>
      <c r="T15" s="1">
        <f t="shared" si="17"/>
        <v>874</v>
      </c>
      <c r="U15" s="1">
        <f t="shared" si="17"/>
        <v>1162</v>
      </c>
      <c r="V15" s="1">
        <f t="shared" si="17"/>
        <v>1546</v>
      </c>
      <c r="W15" s="1">
        <f t="shared" si="17"/>
        <v>2056</v>
      </c>
      <c r="X15" s="1">
        <f t="shared" si="17"/>
        <v>2735</v>
      </c>
      <c r="Y15" s="1">
        <f t="shared" si="17"/>
        <v>3637</v>
      </c>
      <c r="Z15" s="1">
        <f t="shared" si="17"/>
        <v>4837</v>
      </c>
      <c r="AA15" s="1">
        <f t="shared" si="17"/>
        <v>6433</v>
      </c>
      <c r="AB15" s="1">
        <f t="shared" si="17"/>
        <v>8556</v>
      </c>
      <c r="AC15" s="1">
        <f t="shared" si="17"/>
        <v>11380</v>
      </c>
      <c r="AD15" s="1">
        <f t="shared" si="17"/>
        <v>15135</v>
      </c>
      <c r="AE15" s="1">
        <f t="shared" si="17"/>
        <v>20130</v>
      </c>
      <c r="AF15" s="1">
        <f t="shared" si="17"/>
        <v>26773</v>
      </c>
      <c r="AG15" s="1">
        <f t="shared" si="17"/>
        <v>35608</v>
      </c>
      <c r="AH15">
        <f t="shared" si="8"/>
        <v>46500</v>
      </c>
      <c r="AI15" s="1">
        <f t="shared" si="9"/>
        <v>8140.5</v>
      </c>
      <c r="AJ15">
        <f t="shared" si="10"/>
        <v>203512.5</v>
      </c>
      <c r="AK15" s="1">
        <f t="shared" si="11"/>
        <v>13567.5</v>
      </c>
      <c r="AL15" s="1">
        <f t="shared" si="12"/>
        <v>6.591</v>
      </c>
    </row>
    <row r="16" spans="1:38">
      <c r="A16" s="1">
        <v>7</v>
      </c>
      <c r="B16" s="1">
        <v>15</v>
      </c>
      <c r="C16" s="1">
        <f t="shared" si="13"/>
        <v>545</v>
      </c>
      <c r="D16" s="1">
        <f t="shared" si="1"/>
        <v>50</v>
      </c>
      <c r="E16" s="1">
        <f>ROUNDDOWN(D16*$F$8/100,0)*1+ROUNDDOWN(D16*$G$8/100,0)*3+ROUNDDOWN(D16*$H$8/100,0)*7+13</f>
        <v>38</v>
      </c>
      <c r="F16" s="1">
        <f t="shared" si="2"/>
        <v>18</v>
      </c>
      <c r="G16" s="1">
        <v>2</v>
      </c>
      <c r="H16" s="1">
        <v>2.25</v>
      </c>
      <c r="I16" s="1">
        <f t="shared" si="3"/>
        <v>257.625</v>
      </c>
      <c r="J16" s="1">
        <v>10</v>
      </c>
      <c r="K16" s="1">
        <v>15</v>
      </c>
      <c r="L16" s="1">
        <f t="shared" si="4"/>
        <v>6440.625</v>
      </c>
      <c r="M16" s="1">
        <f t="shared" si="5"/>
        <v>429.375</v>
      </c>
      <c r="N16" s="1">
        <v>0.59</v>
      </c>
      <c r="O16" s="1">
        <f t="shared" si="6"/>
        <v>253</v>
      </c>
      <c r="P16" s="1">
        <f>ROUND($O$16*$N$8^(P9-1),0)</f>
        <v>336</v>
      </c>
      <c r="Q16" s="1">
        <f t="shared" ref="Q16:AG16" si="18">ROUND($O$16*$N$8^(Q9-1),0)</f>
        <v>448</v>
      </c>
      <c r="R16" s="1">
        <f t="shared" si="18"/>
        <v>595</v>
      </c>
      <c r="S16" s="1">
        <f t="shared" si="18"/>
        <v>792</v>
      </c>
      <c r="T16" s="1">
        <f t="shared" si="18"/>
        <v>1053</v>
      </c>
      <c r="U16" s="1">
        <f t="shared" si="18"/>
        <v>1400</v>
      </c>
      <c r="V16" s="1">
        <f t="shared" si="18"/>
        <v>1862</v>
      </c>
      <c r="W16" s="1">
        <f t="shared" si="18"/>
        <v>2477</v>
      </c>
      <c r="X16" s="1">
        <f t="shared" si="18"/>
        <v>3294</v>
      </c>
      <c r="Y16" s="1">
        <f t="shared" si="18"/>
        <v>4382</v>
      </c>
      <c r="Z16" s="1">
        <f t="shared" si="18"/>
        <v>5828</v>
      </c>
      <c r="AA16" s="1">
        <f t="shared" si="18"/>
        <v>7751</v>
      </c>
      <c r="AB16" s="1">
        <f t="shared" si="18"/>
        <v>10308</v>
      </c>
      <c r="AC16" s="1">
        <f t="shared" si="18"/>
        <v>13710</v>
      </c>
      <c r="AD16" s="1">
        <f t="shared" si="18"/>
        <v>18235</v>
      </c>
      <c r="AE16" s="1">
        <f t="shared" si="18"/>
        <v>24252</v>
      </c>
      <c r="AF16" s="1">
        <f t="shared" si="18"/>
        <v>32255</v>
      </c>
      <c r="AG16" s="1">
        <f t="shared" si="18"/>
        <v>42899</v>
      </c>
      <c r="AH16">
        <f t="shared" si="8"/>
        <v>47773</v>
      </c>
      <c r="AI16" s="1">
        <f t="shared" si="9"/>
        <v>7371</v>
      </c>
      <c r="AJ16">
        <f t="shared" si="10"/>
        <v>184275</v>
      </c>
      <c r="AK16" s="1">
        <f t="shared" si="11"/>
        <v>12285</v>
      </c>
      <c r="AL16" s="1">
        <f t="shared" si="12"/>
        <v>6.591</v>
      </c>
    </row>
    <row r="17" spans="1:38">
      <c r="A17" s="1">
        <v>8</v>
      </c>
      <c r="B17" s="1">
        <v>15</v>
      </c>
      <c r="C17" s="1">
        <f t="shared" si="13"/>
        <v>615</v>
      </c>
      <c r="D17" s="1">
        <f t="shared" si="1"/>
        <v>60</v>
      </c>
      <c r="E17" s="1">
        <f>ROUNDDOWN(D17*$F$8/100,0)*1+ROUNDDOWN(D17*$G$8/100,0)*3+ROUNDDOWN(D17*$H$8/100,0)*7+15</f>
        <v>44</v>
      </c>
      <c r="F17" s="1">
        <f t="shared" si="2"/>
        <v>21</v>
      </c>
      <c r="G17" s="1">
        <v>2</v>
      </c>
      <c r="H17" s="1">
        <v>2.25</v>
      </c>
      <c r="I17" s="1">
        <f t="shared" si="3"/>
        <v>294.75</v>
      </c>
      <c r="J17" s="1">
        <v>10</v>
      </c>
      <c r="K17" s="1">
        <v>15</v>
      </c>
      <c r="L17" s="1">
        <f t="shared" si="4"/>
        <v>7368.75</v>
      </c>
      <c r="M17" s="1">
        <f t="shared" si="5"/>
        <v>491.25</v>
      </c>
      <c r="N17" s="1">
        <v>0.66</v>
      </c>
      <c r="O17" s="1">
        <f t="shared" si="6"/>
        <v>324</v>
      </c>
      <c r="P17" s="1">
        <f>ROUND($O$17*$N$8^(P9-1),0)</f>
        <v>431</v>
      </c>
      <c r="Q17" s="1">
        <f t="shared" ref="Q17:AG17" si="19">ROUND($O$17*$N$8^(Q9-1),0)</f>
        <v>573</v>
      </c>
      <c r="R17" s="1">
        <f t="shared" si="19"/>
        <v>762</v>
      </c>
      <c r="S17" s="1">
        <f t="shared" si="19"/>
        <v>1014</v>
      </c>
      <c r="T17" s="1">
        <f t="shared" si="19"/>
        <v>1348</v>
      </c>
      <c r="U17" s="1">
        <f t="shared" si="19"/>
        <v>1793</v>
      </c>
      <c r="V17" s="1">
        <f t="shared" si="19"/>
        <v>2385</v>
      </c>
      <c r="W17" s="1">
        <f t="shared" si="19"/>
        <v>3172</v>
      </c>
      <c r="X17" s="1">
        <f t="shared" si="19"/>
        <v>4219</v>
      </c>
      <c r="Y17" s="1">
        <f t="shared" si="19"/>
        <v>5611</v>
      </c>
      <c r="Z17" s="1">
        <f t="shared" si="19"/>
        <v>7463</v>
      </c>
      <c r="AA17" s="1">
        <f t="shared" si="19"/>
        <v>9926</v>
      </c>
      <c r="AB17" s="1">
        <f t="shared" si="19"/>
        <v>13201</v>
      </c>
      <c r="AC17" s="1">
        <f t="shared" si="19"/>
        <v>17558</v>
      </c>
      <c r="AD17" s="1">
        <f t="shared" si="19"/>
        <v>23352</v>
      </c>
      <c r="AE17" s="1">
        <f t="shared" si="19"/>
        <v>31058</v>
      </c>
      <c r="AF17" s="1">
        <f t="shared" si="19"/>
        <v>41307</v>
      </c>
      <c r="AG17" s="1">
        <f t="shared" si="19"/>
        <v>54938</v>
      </c>
      <c r="AH17">
        <f t="shared" si="8"/>
        <v>64305</v>
      </c>
      <c r="AI17" s="1">
        <f t="shared" si="9"/>
        <v>8869.5</v>
      </c>
      <c r="AJ17">
        <f t="shared" si="10"/>
        <v>221737.5</v>
      </c>
      <c r="AK17" s="1">
        <f t="shared" si="11"/>
        <v>14782.5</v>
      </c>
      <c r="AL17" s="1">
        <f t="shared" si="12"/>
        <v>6.591</v>
      </c>
    </row>
    <row r="18" spans="1:38">
      <c r="A18" s="1">
        <v>9</v>
      </c>
      <c r="B18" s="1">
        <v>15</v>
      </c>
      <c r="C18" s="1">
        <f t="shared" si="13"/>
        <v>685</v>
      </c>
      <c r="D18" s="1">
        <f t="shared" si="1"/>
        <v>65</v>
      </c>
      <c r="E18" s="1">
        <f t="shared" ref="E18:E34" si="20">ROUNDDOWN(D18*$F$8/100,0)*1+ROUNDDOWN(D18*$G$8/100,0)*3+ROUNDDOWN(D18*$H$8/100,0)*7+15</f>
        <v>44</v>
      </c>
      <c r="F18" s="1">
        <f t="shared" si="2"/>
        <v>22</v>
      </c>
      <c r="G18" s="1">
        <v>2</v>
      </c>
      <c r="H18" s="1">
        <v>2.25</v>
      </c>
      <c r="I18" s="1">
        <f t="shared" si="3"/>
        <v>307.125</v>
      </c>
      <c r="J18" s="1">
        <v>10</v>
      </c>
      <c r="K18" s="1">
        <v>15</v>
      </c>
      <c r="L18" s="1">
        <f t="shared" si="4"/>
        <v>7678.125</v>
      </c>
      <c r="M18" s="1">
        <f t="shared" si="5"/>
        <v>511.875</v>
      </c>
      <c r="N18" s="1">
        <v>0.73</v>
      </c>
      <c r="O18" s="1">
        <f t="shared" si="6"/>
        <v>374</v>
      </c>
      <c r="P18" s="1">
        <f>ROUND($O$18*$N$8^(P9-1),0)</f>
        <v>497</v>
      </c>
      <c r="Q18" s="1">
        <f t="shared" ref="Q18:AG18" si="21">ROUND($O$18*$N$8^(Q9-1),0)</f>
        <v>662</v>
      </c>
      <c r="R18" s="1">
        <f t="shared" si="21"/>
        <v>880</v>
      </c>
      <c r="S18" s="1">
        <f t="shared" si="21"/>
        <v>1170</v>
      </c>
      <c r="T18" s="1">
        <f t="shared" si="21"/>
        <v>1556</v>
      </c>
      <c r="U18" s="1">
        <f t="shared" si="21"/>
        <v>2070</v>
      </c>
      <c r="V18" s="1">
        <f t="shared" si="21"/>
        <v>2753</v>
      </c>
      <c r="W18" s="1">
        <f t="shared" si="21"/>
        <v>3662</v>
      </c>
      <c r="X18" s="1">
        <f t="shared" si="21"/>
        <v>4870</v>
      </c>
      <c r="Y18" s="1">
        <f t="shared" si="21"/>
        <v>6477</v>
      </c>
      <c r="Z18" s="1">
        <f t="shared" si="21"/>
        <v>8615</v>
      </c>
      <c r="AA18" s="1">
        <f t="shared" si="21"/>
        <v>11458</v>
      </c>
      <c r="AB18" s="1">
        <f t="shared" si="21"/>
        <v>15239</v>
      </c>
      <c r="AC18" s="1">
        <f t="shared" si="21"/>
        <v>20267</v>
      </c>
      <c r="AD18" s="1">
        <f t="shared" si="21"/>
        <v>26955</v>
      </c>
      <c r="AE18" s="1">
        <f t="shared" si="21"/>
        <v>35851</v>
      </c>
      <c r="AF18" s="1">
        <f t="shared" si="21"/>
        <v>47681</v>
      </c>
      <c r="AG18" s="1">
        <f t="shared" si="21"/>
        <v>63416</v>
      </c>
      <c r="AH18">
        <f t="shared" si="8"/>
        <v>74697</v>
      </c>
      <c r="AI18" s="1">
        <f t="shared" si="9"/>
        <v>9315</v>
      </c>
      <c r="AJ18">
        <f t="shared" si="10"/>
        <v>232875</v>
      </c>
      <c r="AK18" s="1">
        <f t="shared" si="11"/>
        <v>15525</v>
      </c>
      <c r="AL18" s="1">
        <f t="shared" si="12"/>
        <v>6.591</v>
      </c>
    </row>
    <row r="19" spans="1:38">
      <c r="A19" s="1">
        <v>10</v>
      </c>
      <c r="B19" s="1">
        <v>20</v>
      </c>
      <c r="C19" s="1">
        <f t="shared" si="13"/>
        <v>755</v>
      </c>
      <c r="D19" s="1">
        <f t="shared" si="1"/>
        <v>75</v>
      </c>
      <c r="E19" s="1">
        <f t="shared" si="20"/>
        <v>52</v>
      </c>
      <c r="F19" s="1">
        <f t="shared" si="2"/>
        <v>25</v>
      </c>
      <c r="G19" s="1">
        <v>3</v>
      </c>
      <c r="H19" s="1">
        <v>3.75</v>
      </c>
      <c r="I19" s="1">
        <f t="shared" si="3"/>
        <v>667.5</v>
      </c>
      <c r="J19" s="1">
        <v>10</v>
      </c>
      <c r="K19" s="1">
        <v>20</v>
      </c>
      <c r="L19" s="1">
        <f t="shared" si="4"/>
        <v>20025</v>
      </c>
      <c r="M19" s="1">
        <f t="shared" si="5"/>
        <v>1001.25</v>
      </c>
      <c r="N19" s="1">
        <v>0.83</v>
      </c>
      <c r="O19" s="1">
        <f t="shared" si="6"/>
        <v>831</v>
      </c>
      <c r="P19" s="1">
        <f>ROUND($O$19*$N$8^(P9-1),0)</f>
        <v>1105</v>
      </c>
      <c r="Q19" s="1">
        <f t="shared" ref="Q19:AG19" si="22">ROUND($O$19*$N$8^(Q9-1),0)</f>
        <v>1470</v>
      </c>
      <c r="R19" s="1">
        <f t="shared" si="22"/>
        <v>1955</v>
      </c>
      <c r="S19" s="1">
        <f t="shared" si="22"/>
        <v>2600</v>
      </c>
      <c r="T19" s="1">
        <f t="shared" si="22"/>
        <v>3458</v>
      </c>
      <c r="U19" s="1">
        <f t="shared" si="22"/>
        <v>4600</v>
      </c>
      <c r="V19" s="1">
        <f t="shared" si="22"/>
        <v>6117</v>
      </c>
      <c r="W19" s="1">
        <f t="shared" si="22"/>
        <v>8136</v>
      </c>
      <c r="X19" s="1">
        <f t="shared" si="22"/>
        <v>10821</v>
      </c>
      <c r="Y19" s="1">
        <f t="shared" si="22"/>
        <v>14392</v>
      </c>
      <c r="Z19" s="1">
        <f t="shared" si="22"/>
        <v>19141</v>
      </c>
      <c r="AA19" s="1">
        <f t="shared" si="22"/>
        <v>25458</v>
      </c>
      <c r="AB19" s="1">
        <f t="shared" si="22"/>
        <v>33859</v>
      </c>
      <c r="AC19" s="1">
        <f t="shared" si="22"/>
        <v>45032</v>
      </c>
      <c r="AD19" s="1">
        <f t="shared" si="22"/>
        <v>59893</v>
      </c>
      <c r="AE19" s="1">
        <f t="shared" si="22"/>
        <v>79658</v>
      </c>
      <c r="AF19" s="1">
        <f t="shared" si="22"/>
        <v>105945</v>
      </c>
      <c r="AG19" s="1">
        <f t="shared" si="22"/>
        <v>140906</v>
      </c>
      <c r="AH19">
        <f t="shared" si="8"/>
        <v>150105</v>
      </c>
      <c r="AI19" s="1">
        <f t="shared" si="9"/>
        <v>18292.5</v>
      </c>
      <c r="AJ19">
        <f t="shared" si="10"/>
        <v>548775</v>
      </c>
      <c r="AK19" s="1">
        <f t="shared" si="11"/>
        <v>27438.75</v>
      </c>
      <c r="AL19" s="1">
        <f t="shared" si="12"/>
        <v>6.591</v>
      </c>
    </row>
    <row r="20" spans="1:38">
      <c r="A20" s="1">
        <v>11</v>
      </c>
      <c r="B20" s="1">
        <v>20</v>
      </c>
      <c r="C20" s="1">
        <f t="shared" si="13"/>
        <v>825</v>
      </c>
      <c r="D20" s="1">
        <f t="shared" si="1"/>
        <v>80</v>
      </c>
      <c r="E20" s="1">
        <f t="shared" si="20"/>
        <v>56</v>
      </c>
      <c r="F20" s="1">
        <f t="shared" si="2"/>
        <v>27</v>
      </c>
      <c r="G20" s="1">
        <v>3</v>
      </c>
      <c r="H20" s="1">
        <v>3.75</v>
      </c>
      <c r="I20" s="1">
        <f t="shared" si="3"/>
        <v>708.75</v>
      </c>
      <c r="J20" s="1">
        <v>10</v>
      </c>
      <c r="K20" s="1">
        <v>20</v>
      </c>
      <c r="L20" s="1">
        <f t="shared" si="4"/>
        <v>21262.5</v>
      </c>
      <c r="M20" s="1">
        <f t="shared" si="5"/>
        <v>1063.125</v>
      </c>
      <c r="N20" s="1">
        <v>0.93</v>
      </c>
      <c r="O20" s="1">
        <f t="shared" si="6"/>
        <v>989</v>
      </c>
      <c r="P20" s="1">
        <f>ROUND($O$20*$N$8^(P9-1),0)</f>
        <v>1315</v>
      </c>
      <c r="Q20" s="1">
        <f t="shared" ref="Q20:AG20" si="23">ROUND($O$20*$N$8^(Q9-1),0)</f>
        <v>1749</v>
      </c>
      <c r="R20" s="1">
        <f t="shared" si="23"/>
        <v>2327</v>
      </c>
      <c r="S20" s="1">
        <f t="shared" si="23"/>
        <v>3095</v>
      </c>
      <c r="T20" s="1">
        <f t="shared" si="23"/>
        <v>4116</v>
      </c>
      <c r="U20" s="1">
        <f t="shared" si="23"/>
        <v>5474</v>
      </c>
      <c r="V20" s="1">
        <f t="shared" si="23"/>
        <v>7280</v>
      </c>
      <c r="W20" s="1">
        <f t="shared" si="23"/>
        <v>9683</v>
      </c>
      <c r="X20" s="1">
        <f t="shared" si="23"/>
        <v>12878</v>
      </c>
      <c r="Y20" s="1">
        <f t="shared" si="23"/>
        <v>17128</v>
      </c>
      <c r="Z20" s="1">
        <f t="shared" si="23"/>
        <v>22781</v>
      </c>
      <c r="AA20" s="1">
        <f t="shared" si="23"/>
        <v>30298</v>
      </c>
      <c r="AB20" s="1">
        <f t="shared" si="23"/>
        <v>40297</v>
      </c>
      <c r="AC20" s="1">
        <f t="shared" si="23"/>
        <v>53594</v>
      </c>
      <c r="AD20" s="1">
        <f t="shared" si="23"/>
        <v>71281</v>
      </c>
      <c r="AE20" s="1">
        <f t="shared" si="23"/>
        <v>94803</v>
      </c>
      <c r="AF20" s="1">
        <f t="shared" si="23"/>
        <v>126088</v>
      </c>
      <c r="AG20" s="1">
        <f t="shared" si="23"/>
        <v>167697</v>
      </c>
      <c r="AH20">
        <f t="shared" si="8"/>
        <v>188049</v>
      </c>
      <c r="AI20" s="1">
        <f t="shared" si="9"/>
        <v>20452.5</v>
      </c>
      <c r="AJ20">
        <f t="shared" si="10"/>
        <v>613575</v>
      </c>
      <c r="AK20" s="1">
        <f t="shared" si="11"/>
        <v>30678.75</v>
      </c>
      <c r="AL20" s="1">
        <f t="shared" si="12"/>
        <v>6.591</v>
      </c>
    </row>
    <row r="21" spans="1:38">
      <c r="A21" s="1">
        <v>12</v>
      </c>
      <c r="B21" s="1">
        <v>20</v>
      </c>
      <c r="C21" s="1">
        <f t="shared" si="13"/>
        <v>895</v>
      </c>
      <c r="D21" s="1">
        <f t="shared" si="1"/>
        <v>85</v>
      </c>
      <c r="E21" s="1">
        <f t="shared" si="20"/>
        <v>56</v>
      </c>
      <c r="F21" s="1">
        <f t="shared" si="2"/>
        <v>28</v>
      </c>
      <c r="G21" s="1">
        <v>3</v>
      </c>
      <c r="H21" s="1">
        <v>3.75</v>
      </c>
      <c r="I21" s="1">
        <f t="shared" si="3"/>
        <v>729.375</v>
      </c>
      <c r="J21" s="1">
        <v>10</v>
      </c>
      <c r="K21" s="1">
        <v>20</v>
      </c>
      <c r="L21" s="1">
        <f t="shared" si="4"/>
        <v>21881.25</v>
      </c>
      <c r="M21" s="1">
        <f t="shared" si="5"/>
        <v>1094.0625</v>
      </c>
      <c r="N21" s="1">
        <v>1.03</v>
      </c>
      <c r="O21" s="1">
        <f t="shared" si="6"/>
        <v>1127</v>
      </c>
      <c r="P21" s="1">
        <f>ROUND($O$21*$N$8^(P9-1),0)</f>
        <v>1499</v>
      </c>
      <c r="Q21" s="1">
        <f t="shared" ref="Q21:AG21" si="24">ROUND($O$21*$N$8^(Q9-1),0)</f>
        <v>1994</v>
      </c>
      <c r="R21" s="1">
        <f t="shared" si="24"/>
        <v>2651</v>
      </c>
      <c r="S21" s="1">
        <f t="shared" si="24"/>
        <v>3526</v>
      </c>
      <c r="T21" s="1">
        <f t="shared" si="24"/>
        <v>4690</v>
      </c>
      <c r="U21" s="1">
        <f t="shared" si="24"/>
        <v>6238</v>
      </c>
      <c r="V21" s="1">
        <f t="shared" si="24"/>
        <v>8296</v>
      </c>
      <c r="W21" s="1">
        <f t="shared" si="24"/>
        <v>11034</v>
      </c>
      <c r="X21" s="1">
        <f t="shared" si="24"/>
        <v>14675</v>
      </c>
      <c r="Y21" s="1">
        <f t="shared" si="24"/>
        <v>19518</v>
      </c>
      <c r="Z21" s="1">
        <f t="shared" si="24"/>
        <v>25959</v>
      </c>
      <c r="AA21" s="1">
        <f t="shared" si="24"/>
        <v>34526</v>
      </c>
      <c r="AB21" s="1">
        <f t="shared" si="24"/>
        <v>45919</v>
      </c>
      <c r="AC21" s="1">
        <f t="shared" si="24"/>
        <v>61073</v>
      </c>
      <c r="AD21" s="1">
        <f t="shared" si="24"/>
        <v>81227</v>
      </c>
      <c r="AE21" s="1">
        <f t="shared" si="24"/>
        <v>108031</v>
      </c>
      <c r="AF21" s="1">
        <f t="shared" si="24"/>
        <v>143682</v>
      </c>
      <c r="AG21" s="1">
        <f t="shared" si="24"/>
        <v>191097</v>
      </c>
      <c r="AH21">
        <f t="shared" si="8"/>
        <v>204833</v>
      </c>
      <c r="AI21" s="1">
        <f t="shared" si="9"/>
        <v>20115</v>
      </c>
      <c r="AJ21">
        <f t="shared" si="10"/>
        <v>603450</v>
      </c>
      <c r="AK21" s="1">
        <f t="shared" si="11"/>
        <v>30172.5</v>
      </c>
      <c r="AL21" s="1">
        <f t="shared" ref="AL21:AL34" si="25">1.3*1.3*1.3*3</f>
        <v>6.591</v>
      </c>
    </row>
    <row r="22" spans="1:38">
      <c r="A22" s="1">
        <v>13</v>
      </c>
      <c r="B22" s="1">
        <v>20</v>
      </c>
      <c r="C22" s="1">
        <f t="shared" si="13"/>
        <v>965</v>
      </c>
      <c r="D22" s="1">
        <f t="shared" si="1"/>
        <v>95</v>
      </c>
      <c r="E22" s="1">
        <f t="shared" si="20"/>
        <v>57</v>
      </c>
      <c r="F22" s="1">
        <f t="shared" si="2"/>
        <v>30</v>
      </c>
      <c r="G22" s="1">
        <v>3</v>
      </c>
      <c r="H22" s="1">
        <v>3.75</v>
      </c>
      <c r="I22" s="1">
        <f t="shared" si="3"/>
        <v>770.625</v>
      </c>
      <c r="J22" s="1">
        <v>10</v>
      </c>
      <c r="K22" s="1">
        <v>20</v>
      </c>
      <c r="L22" s="1">
        <f t="shared" si="4"/>
        <v>23118.75</v>
      </c>
      <c r="M22" s="1">
        <f t="shared" si="5"/>
        <v>1155.9375</v>
      </c>
      <c r="N22" s="1">
        <v>1.13</v>
      </c>
      <c r="O22" s="1">
        <f t="shared" si="6"/>
        <v>1306</v>
      </c>
      <c r="P22" s="1">
        <f>ROUND($O$22*$N$8^(P9-1),0)</f>
        <v>1737</v>
      </c>
      <c r="Q22" s="1">
        <f t="shared" ref="Q22:AG22" si="26">ROUND($O$22*$N$8^(Q9-1),0)</f>
        <v>2310</v>
      </c>
      <c r="R22" s="1">
        <f t="shared" si="26"/>
        <v>3073</v>
      </c>
      <c r="S22" s="1">
        <f t="shared" si="26"/>
        <v>4086</v>
      </c>
      <c r="T22" s="1">
        <f t="shared" si="26"/>
        <v>5435</v>
      </c>
      <c r="U22" s="1">
        <f t="shared" si="26"/>
        <v>7229</v>
      </c>
      <c r="V22" s="1">
        <f t="shared" si="26"/>
        <v>9614</v>
      </c>
      <c r="W22" s="1">
        <f t="shared" si="26"/>
        <v>12787</v>
      </c>
      <c r="X22" s="1">
        <f t="shared" si="26"/>
        <v>17006</v>
      </c>
      <c r="Y22" s="1">
        <f t="shared" si="26"/>
        <v>22618</v>
      </c>
      <c r="Z22" s="1">
        <f t="shared" si="26"/>
        <v>30082</v>
      </c>
      <c r="AA22" s="1">
        <f t="shared" si="26"/>
        <v>40009</v>
      </c>
      <c r="AB22" s="1">
        <f t="shared" si="26"/>
        <v>53213</v>
      </c>
      <c r="AC22" s="1">
        <f t="shared" si="26"/>
        <v>70773</v>
      </c>
      <c r="AD22" s="1">
        <f t="shared" si="26"/>
        <v>94128</v>
      </c>
      <c r="AE22" s="1">
        <f t="shared" si="26"/>
        <v>125190</v>
      </c>
      <c r="AF22" s="1">
        <f t="shared" si="26"/>
        <v>166503</v>
      </c>
      <c r="AG22" s="1">
        <f t="shared" si="26"/>
        <v>221448</v>
      </c>
      <c r="AH22">
        <f t="shared" si="8"/>
        <v>248851</v>
      </c>
      <c r="AI22" s="1">
        <f t="shared" si="9"/>
        <v>22275</v>
      </c>
      <c r="AJ22">
        <f t="shared" si="10"/>
        <v>668250</v>
      </c>
      <c r="AK22" s="1">
        <f t="shared" si="11"/>
        <v>33412.5</v>
      </c>
      <c r="AL22" s="1">
        <f t="shared" si="25"/>
        <v>6.591</v>
      </c>
    </row>
    <row r="23" spans="1:38">
      <c r="A23" s="1">
        <v>14</v>
      </c>
      <c r="B23" s="1">
        <v>20</v>
      </c>
      <c r="C23" s="1">
        <f t="shared" si="13"/>
        <v>1035</v>
      </c>
      <c r="D23" s="1">
        <f t="shared" si="1"/>
        <v>100</v>
      </c>
      <c r="E23" s="1">
        <f t="shared" si="20"/>
        <v>68</v>
      </c>
      <c r="F23" s="1">
        <f t="shared" si="2"/>
        <v>34</v>
      </c>
      <c r="G23" s="1">
        <v>3</v>
      </c>
      <c r="H23" s="1">
        <v>3.75</v>
      </c>
      <c r="I23" s="1">
        <f t="shared" si="3"/>
        <v>645</v>
      </c>
      <c r="J23" s="1">
        <v>10</v>
      </c>
      <c r="K23" s="1">
        <v>20</v>
      </c>
      <c r="L23" s="1">
        <f t="shared" si="4"/>
        <v>19350</v>
      </c>
      <c r="M23" s="1">
        <f t="shared" si="5"/>
        <v>967.5</v>
      </c>
      <c r="N23" s="1">
        <v>1.23</v>
      </c>
      <c r="O23" s="1">
        <f t="shared" si="6"/>
        <v>1190</v>
      </c>
      <c r="P23" s="1">
        <f>ROUND($O$23*$N$8^(P9-1),0)</f>
        <v>1583</v>
      </c>
      <c r="Q23" s="1">
        <f t="shared" ref="Q23:AG23" si="27">ROUND($O$23*$N$8^(Q9-1),0)</f>
        <v>2105</v>
      </c>
      <c r="R23" s="1">
        <f t="shared" si="27"/>
        <v>2800</v>
      </c>
      <c r="S23" s="1">
        <f t="shared" si="27"/>
        <v>3724</v>
      </c>
      <c r="T23" s="1">
        <f t="shared" si="27"/>
        <v>4952</v>
      </c>
      <c r="U23" s="1">
        <f t="shared" si="27"/>
        <v>6587</v>
      </c>
      <c r="V23" s="1">
        <f t="shared" si="27"/>
        <v>8760</v>
      </c>
      <c r="W23" s="1">
        <f t="shared" si="27"/>
        <v>11651</v>
      </c>
      <c r="X23" s="1">
        <f t="shared" si="27"/>
        <v>15496</v>
      </c>
      <c r="Y23" s="1">
        <f t="shared" si="27"/>
        <v>20609</v>
      </c>
      <c r="Z23" s="1">
        <f t="shared" si="27"/>
        <v>27410</v>
      </c>
      <c r="AA23" s="1">
        <f t="shared" si="27"/>
        <v>36456</v>
      </c>
      <c r="AB23" s="1">
        <f t="shared" si="27"/>
        <v>48486</v>
      </c>
      <c r="AC23" s="1">
        <f t="shared" si="27"/>
        <v>64487</v>
      </c>
      <c r="AD23" s="1">
        <f t="shared" si="27"/>
        <v>85767</v>
      </c>
      <c r="AE23" s="1">
        <f t="shared" si="27"/>
        <v>114070</v>
      </c>
      <c r="AF23" s="1">
        <f t="shared" si="27"/>
        <v>151714</v>
      </c>
      <c r="AG23" s="1">
        <f t="shared" si="27"/>
        <v>201779</v>
      </c>
      <c r="AH23">
        <f t="shared" si="8"/>
        <v>257124</v>
      </c>
      <c r="AI23" s="1">
        <f t="shared" si="9"/>
        <v>21144.375</v>
      </c>
      <c r="AJ23">
        <f t="shared" si="10"/>
        <v>634331.25</v>
      </c>
      <c r="AK23" s="1">
        <f t="shared" si="11"/>
        <v>31716.5625</v>
      </c>
      <c r="AL23" s="1">
        <f t="shared" si="25"/>
        <v>6.591</v>
      </c>
    </row>
    <row r="24" spans="1:38">
      <c r="A24" s="1">
        <v>15</v>
      </c>
      <c r="B24" s="1">
        <v>25</v>
      </c>
      <c r="C24" s="1">
        <f t="shared" si="13"/>
        <v>1105</v>
      </c>
      <c r="D24" s="1">
        <f t="shared" si="1"/>
        <v>110</v>
      </c>
      <c r="E24" s="1">
        <f t="shared" si="20"/>
        <v>69</v>
      </c>
      <c r="F24" s="1">
        <f t="shared" si="2"/>
        <v>36</v>
      </c>
      <c r="G24" s="1">
        <v>4</v>
      </c>
      <c r="H24" s="1">
        <v>5</v>
      </c>
      <c r="I24" s="1">
        <f t="shared" si="3"/>
        <v>915</v>
      </c>
      <c r="J24" s="1">
        <v>10</v>
      </c>
      <c r="K24" s="1">
        <v>25</v>
      </c>
      <c r="L24" s="1">
        <f t="shared" si="4"/>
        <v>32025</v>
      </c>
      <c r="M24" s="1">
        <f t="shared" si="5"/>
        <v>1281</v>
      </c>
      <c r="N24" s="1">
        <v>1.43</v>
      </c>
      <c r="O24" s="1">
        <f t="shared" si="6"/>
        <v>1832</v>
      </c>
      <c r="P24" s="1">
        <f>ROUND($O$24*$N$8^(P9-1),0)</f>
        <v>2437</v>
      </c>
      <c r="Q24" s="1">
        <f t="shared" ref="Q24:AG24" si="28">ROUND($O$24*$N$8^(Q9-1),0)</f>
        <v>3241</v>
      </c>
      <c r="R24" s="1">
        <f t="shared" si="28"/>
        <v>4310</v>
      </c>
      <c r="S24" s="1">
        <f t="shared" si="28"/>
        <v>5732</v>
      </c>
      <c r="T24" s="1">
        <f t="shared" si="28"/>
        <v>7624</v>
      </c>
      <c r="U24" s="1">
        <f t="shared" si="28"/>
        <v>10140</v>
      </c>
      <c r="V24" s="1">
        <f t="shared" si="28"/>
        <v>13486</v>
      </c>
      <c r="W24" s="1">
        <f t="shared" si="28"/>
        <v>17937</v>
      </c>
      <c r="X24" s="1">
        <f t="shared" si="28"/>
        <v>23856</v>
      </c>
      <c r="Y24" s="1">
        <f t="shared" si="28"/>
        <v>31728</v>
      </c>
      <c r="Z24" s="1">
        <f t="shared" si="28"/>
        <v>42198</v>
      </c>
      <c r="AA24" s="1">
        <f t="shared" si="28"/>
        <v>56124</v>
      </c>
      <c r="AB24" s="1">
        <f t="shared" si="28"/>
        <v>74644</v>
      </c>
      <c r="AC24" s="1">
        <f t="shared" si="28"/>
        <v>99277</v>
      </c>
      <c r="AD24" s="1">
        <f t="shared" si="28"/>
        <v>132038</v>
      </c>
      <c r="AE24" s="1">
        <f t="shared" si="28"/>
        <v>175611</v>
      </c>
      <c r="AF24" s="1">
        <f t="shared" si="28"/>
        <v>233563</v>
      </c>
      <c r="AG24" s="1">
        <f t="shared" si="28"/>
        <v>310638</v>
      </c>
      <c r="AH24">
        <f t="shared" si="8"/>
        <v>391006</v>
      </c>
      <c r="AI24" s="1">
        <f t="shared" si="9"/>
        <v>29632.5</v>
      </c>
      <c r="AJ24">
        <f t="shared" si="10"/>
        <v>1037137.5</v>
      </c>
      <c r="AK24" s="1">
        <f t="shared" si="11"/>
        <v>41485.5</v>
      </c>
      <c r="AL24" s="1">
        <f t="shared" si="25"/>
        <v>6.591</v>
      </c>
    </row>
    <row r="25" spans="1:38">
      <c r="A25" s="1">
        <v>16</v>
      </c>
      <c r="B25" s="1">
        <v>25</v>
      </c>
      <c r="C25" s="1">
        <f t="shared" si="13"/>
        <v>1175</v>
      </c>
      <c r="D25" s="1">
        <f t="shared" si="1"/>
        <v>115</v>
      </c>
      <c r="E25" s="1">
        <f t="shared" si="20"/>
        <v>69</v>
      </c>
      <c r="F25" s="1">
        <f t="shared" si="2"/>
        <v>37</v>
      </c>
      <c r="G25" s="1">
        <v>4</v>
      </c>
      <c r="H25" s="1">
        <v>5</v>
      </c>
      <c r="I25" s="1">
        <f t="shared" si="3"/>
        <v>942.5</v>
      </c>
      <c r="J25" s="1">
        <v>10</v>
      </c>
      <c r="K25" s="1">
        <v>25</v>
      </c>
      <c r="L25" s="1">
        <f t="shared" si="4"/>
        <v>32987.5</v>
      </c>
      <c r="M25" s="1">
        <f t="shared" si="5"/>
        <v>1319.5</v>
      </c>
      <c r="N25" s="1">
        <v>1.63</v>
      </c>
      <c r="O25" s="1">
        <f t="shared" si="6"/>
        <v>2151</v>
      </c>
      <c r="P25" s="1">
        <f>ROUND($O$25*$N$8^(P9-1),0)</f>
        <v>2861</v>
      </c>
      <c r="Q25" s="1">
        <f t="shared" ref="Q25:AG25" si="29">ROUND($O$25*$N$8^(Q9-1),0)</f>
        <v>3805</v>
      </c>
      <c r="R25" s="1">
        <f t="shared" si="29"/>
        <v>5061</v>
      </c>
      <c r="S25" s="1">
        <f t="shared" si="29"/>
        <v>6730</v>
      </c>
      <c r="T25" s="1">
        <f t="shared" si="29"/>
        <v>8952</v>
      </c>
      <c r="U25" s="1">
        <f t="shared" si="29"/>
        <v>11906</v>
      </c>
      <c r="V25" s="1">
        <f t="shared" si="29"/>
        <v>15834</v>
      </c>
      <c r="W25" s="1">
        <f t="shared" si="29"/>
        <v>21060</v>
      </c>
      <c r="X25" s="1">
        <f t="shared" si="29"/>
        <v>28009</v>
      </c>
      <c r="Y25" s="1">
        <f t="shared" si="29"/>
        <v>37253</v>
      </c>
      <c r="Z25" s="1">
        <f t="shared" si="29"/>
        <v>49546</v>
      </c>
      <c r="AA25" s="1">
        <f t="shared" si="29"/>
        <v>65896</v>
      </c>
      <c r="AB25" s="1">
        <f t="shared" si="29"/>
        <v>87642</v>
      </c>
      <c r="AC25" s="1">
        <f t="shared" si="29"/>
        <v>116564</v>
      </c>
      <c r="AD25" s="1">
        <f t="shared" si="29"/>
        <v>155030</v>
      </c>
      <c r="AE25" s="1">
        <f t="shared" si="29"/>
        <v>206190</v>
      </c>
      <c r="AF25" s="1">
        <f t="shared" si="29"/>
        <v>274232</v>
      </c>
      <c r="AG25" s="1">
        <f t="shared" si="29"/>
        <v>364729</v>
      </c>
      <c r="AH25">
        <f t="shared" si="8"/>
        <v>474119</v>
      </c>
      <c r="AI25" s="1">
        <f t="shared" si="9"/>
        <v>31522.5</v>
      </c>
      <c r="AJ25">
        <f t="shared" si="10"/>
        <v>1103287.5</v>
      </c>
      <c r="AK25" s="1">
        <f t="shared" si="11"/>
        <v>44131.5</v>
      </c>
      <c r="AL25" s="1">
        <f t="shared" si="25"/>
        <v>6.591</v>
      </c>
    </row>
    <row r="26" spans="1:38">
      <c r="A26" s="1">
        <v>17</v>
      </c>
      <c r="B26" s="1">
        <v>25</v>
      </c>
      <c r="C26" s="1">
        <f t="shared" si="13"/>
        <v>1245</v>
      </c>
      <c r="D26" s="1">
        <f t="shared" si="1"/>
        <v>120</v>
      </c>
      <c r="E26" s="1">
        <f t="shared" si="20"/>
        <v>73</v>
      </c>
      <c r="F26" s="1">
        <f t="shared" si="2"/>
        <v>39</v>
      </c>
      <c r="G26" s="1">
        <v>4</v>
      </c>
      <c r="H26" s="1">
        <v>5</v>
      </c>
      <c r="I26" s="1">
        <f t="shared" si="3"/>
        <v>997.5</v>
      </c>
      <c r="J26" s="1">
        <v>10</v>
      </c>
      <c r="K26" s="1">
        <v>25</v>
      </c>
      <c r="L26" s="1">
        <f t="shared" si="4"/>
        <v>34912.5</v>
      </c>
      <c r="M26" s="1">
        <f t="shared" si="5"/>
        <v>1396.5</v>
      </c>
      <c r="N26" s="1">
        <v>1.83</v>
      </c>
      <c r="O26" s="1">
        <f t="shared" si="6"/>
        <v>2556</v>
      </c>
      <c r="P26" s="1">
        <f>ROUND($O$26*$N$8^(P9-1),0)</f>
        <v>3399</v>
      </c>
      <c r="Q26" s="1">
        <f t="shared" ref="Q26:AG26" si="30">ROUND($O$26*$N$8^(Q9-1),0)</f>
        <v>4521</v>
      </c>
      <c r="R26" s="1">
        <f t="shared" si="30"/>
        <v>6013</v>
      </c>
      <c r="S26" s="1">
        <f t="shared" si="30"/>
        <v>7998</v>
      </c>
      <c r="T26" s="1">
        <f t="shared" si="30"/>
        <v>10637</v>
      </c>
      <c r="U26" s="1">
        <f t="shared" si="30"/>
        <v>14147</v>
      </c>
      <c r="V26" s="1">
        <f t="shared" si="30"/>
        <v>18816</v>
      </c>
      <c r="W26" s="1">
        <f t="shared" si="30"/>
        <v>25025</v>
      </c>
      <c r="X26" s="1">
        <f t="shared" si="30"/>
        <v>33283</v>
      </c>
      <c r="Y26" s="1">
        <f t="shared" si="30"/>
        <v>44267</v>
      </c>
      <c r="Z26" s="1">
        <f t="shared" si="30"/>
        <v>58875</v>
      </c>
      <c r="AA26" s="1">
        <f t="shared" si="30"/>
        <v>78303</v>
      </c>
      <c r="AB26" s="1">
        <f t="shared" si="30"/>
        <v>104144</v>
      </c>
      <c r="AC26" s="1">
        <f t="shared" si="30"/>
        <v>138511</v>
      </c>
      <c r="AD26" s="1">
        <f t="shared" si="30"/>
        <v>184219</v>
      </c>
      <c r="AE26" s="1">
        <f t="shared" si="30"/>
        <v>245012</v>
      </c>
      <c r="AF26" s="1">
        <f t="shared" si="30"/>
        <v>325866</v>
      </c>
      <c r="AG26" s="1">
        <f t="shared" si="30"/>
        <v>433401</v>
      </c>
      <c r="AH26">
        <f t="shared" si="8"/>
        <v>580926</v>
      </c>
      <c r="AI26" s="1">
        <f t="shared" si="9"/>
        <v>34402.5</v>
      </c>
      <c r="AJ26">
        <f t="shared" si="10"/>
        <v>1204087.5</v>
      </c>
      <c r="AK26" s="1">
        <f t="shared" si="11"/>
        <v>48163.5</v>
      </c>
      <c r="AL26" s="1">
        <f t="shared" si="25"/>
        <v>6.591</v>
      </c>
    </row>
    <row r="27" spans="1:38">
      <c r="A27" s="1">
        <v>18</v>
      </c>
      <c r="B27" s="1">
        <v>25</v>
      </c>
      <c r="C27" s="1">
        <f t="shared" si="13"/>
        <v>1315</v>
      </c>
      <c r="D27" s="1">
        <f t="shared" si="1"/>
        <v>130</v>
      </c>
      <c r="E27" s="1">
        <f t="shared" si="20"/>
        <v>81</v>
      </c>
      <c r="F27" s="1">
        <f t="shared" si="2"/>
        <v>42</v>
      </c>
      <c r="G27" s="1">
        <v>4</v>
      </c>
      <c r="H27" s="1">
        <v>5</v>
      </c>
      <c r="I27" s="1">
        <f t="shared" si="3"/>
        <v>1205</v>
      </c>
      <c r="J27" s="1">
        <v>10</v>
      </c>
      <c r="K27" s="1">
        <v>25</v>
      </c>
      <c r="L27" s="1">
        <f t="shared" si="4"/>
        <v>42175</v>
      </c>
      <c r="M27" s="1">
        <f t="shared" si="5"/>
        <v>1687</v>
      </c>
      <c r="N27" s="1">
        <v>2.03</v>
      </c>
      <c r="O27" s="1">
        <f t="shared" si="6"/>
        <v>3425</v>
      </c>
      <c r="P27" s="1">
        <f>ROUND($O$27*$N$8^(P9-1),0)</f>
        <v>4555</v>
      </c>
      <c r="Q27" s="1">
        <f t="shared" ref="Q27:AG27" si="31">ROUND($O$27*$N$8^(Q9-1),0)</f>
        <v>6058</v>
      </c>
      <c r="R27" s="1">
        <f t="shared" si="31"/>
        <v>8058</v>
      </c>
      <c r="S27" s="1">
        <f t="shared" si="31"/>
        <v>10717</v>
      </c>
      <c r="T27" s="1">
        <f t="shared" si="31"/>
        <v>14253</v>
      </c>
      <c r="U27" s="1">
        <f t="shared" si="31"/>
        <v>18957</v>
      </c>
      <c r="V27" s="1">
        <f t="shared" si="31"/>
        <v>25213</v>
      </c>
      <c r="W27" s="1">
        <f t="shared" si="31"/>
        <v>33533</v>
      </c>
      <c r="X27" s="1">
        <f t="shared" si="31"/>
        <v>44599</v>
      </c>
      <c r="Y27" s="1">
        <f t="shared" si="31"/>
        <v>59317</v>
      </c>
      <c r="Z27" s="1">
        <f t="shared" si="31"/>
        <v>78891</v>
      </c>
      <c r="AA27" s="1">
        <f t="shared" si="31"/>
        <v>104925</v>
      </c>
      <c r="AB27" s="1">
        <f t="shared" si="31"/>
        <v>139551</v>
      </c>
      <c r="AC27" s="1">
        <f t="shared" si="31"/>
        <v>185602</v>
      </c>
      <c r="AD27" s="1">
        <f t="shared" si="31"/>
        <v>246851</v>
      </c>
      <c r="AE27" s="1">
        <f t="shared" si="31"/>
        <v>328312</v>
      </c>
      <c r="AF27" s="1">
        <f t="shared" si="31"/>
        <v>436655</v>
      </c>
      <c r="AG27" s="1">
        <f t="shared" si="31"/>
        <v>580751</v>
      </c>
      <c r="AH27">
        <f t="shared" si="8"/>
        <v>696676</v>
      </c>
      <c r="AI27" s="1">
        <f t="shared" si="9"/>
        <v>37192.5</v>
      </c>
      <c r="AJ27">
        <f t="shared" si="10"/>
        <v>1301737.5</v>
      </c>
      <c r="AK27" s="1">
        <f t="shared" si="11"/>
        <v>52069.5</v>
      </c>
      <c r="AL27" s="1">
        <f t="shared" si="25"/>
        <v>6.591</v>
      </c>
    </row>
    <row r="28" spans="1:38">
      <c r="A28" s="1">
        <v>19</v>
      </c>
      <c r="B28" s="1">
        <v>25</v>
      </c>
      <c r="C28" s="1">
        <f t="shared" si="13"/>
        <v>1385</v>
      </c>
      <c r="D28" s="1">
        <f t="shared" si="1"/>
        <v>135</v>
      </c>
      <c r="E28" s="1">
        <f t="shared" si="20"/>
        <v>81</v>
      </c>
      <c r="F28" s="1">
        <f t="shared" ref="F28:F34" si="32">IF(ROUND((D28+E28)/5,0)&gt;64,64,ROUND((D28+E28)/5,0))</f>
        <v>43</v>
      </c>
      <c r="G28" s="1">
        <v>4</v>
      </c>
      <c r="H28" s="1">
        <v>5</v>
      </c>
      <c r="I28" s="1">
        <f t="shared" si="3"/>
        <v>1232.5</v>
      </c>
      <c r="J28" s="1">
        <v>10</v>
      </c>
      <c r="K28" s="1">
        <v>25</v>
      </c>
      <c r="L28" s="1">
        <f t="shared" si="4"/>
        <v>43137.5</v>
      </c>
      <c r="M28" s="1">
        <f t="shared" si="5"/>
        <v>1725.5</v>
      </c>
      <c r="N28" s="1">
        <v>2.23</v>
      </c>
      <c r="O28" s="1">
        <f t="shared" si="6"/>
        <v>3848</v>
      </c>
      <c r="P28" s="1">
        <f>ROUND($O$28*$N$8^(P9-1),0)</f>
        <v>5118</v>
      </c>
      <c r="Q28" s="1">
        <f t="shared" ref="Q28:AG28" si="33">ROUND($O$28*$N$8^(Q9-1),0)</f>
        <v>6807</v>
      </c>
      <c r="R28" s="1">
        <f t="shared" si="33"/>
        <v>9053</v>
      </c>
      <c r="S28" s="1">
        <f t="shared" si="33"/>
        <v>12040</v>
      </c>
      <c r="T28" s="1">
        <f t="shared" si="33"/>
        <v>16014</v>
      </c>
      <c r="U28" s="1">
        <f t="shared" si="33"/>
        <v>21298</v>
      </c>
      <c r="V28" s="1">
        <f t="shared" si="33"/>
        <v>28327</v>
      </c>
      <c r="W28" s="1">
        <f t="shared" si="33"/>
        <v>37675</v>
      </c>
      <c r="X28" s="1">
        <f t="shared" si="33"/>
        <v>50107</v>
      </c>
      <c r="Y28" s="1">
        <f t="shared" si="33"/>
        <v>66643</v>
      </c>
      <c r="Z28" s="1">
        <f t="shared" si="33"/>
        <v>88635</v>
      </c>
      <c r="AA28" s="1">
        <f t="shared" si="33"/>
        <v>117884</v>
      </c>
      <c r="AB28" s="1">
        <f t="shared" si="33"/>
        <v>156786</v>
      </c>
      <c r="AC28" s="1">
        <f t="shared" si="33"/>
        <v>208525</v>
      </c>
      <c r="AD28" s="1">
        <f t="shared" si="33"/>
        <v>277338</v>
      </c>
      <c r="AE28" s="1">
        <f t="shared" si="33"/>
        <v>368860</v>
      </c>
      <c r="AF28" s="1">
        <f t="shared" si="33"/>
        <v>490584</v>
      </c>
      <c r="AG28" s="1">
        <f t="shared" si="33"/>
        <v>652476</v>
      </c>
      <c r="AH28">
        <f t="shared" si="8"/>
        <v>804205</v>
      </c>
      <c r="AI28" s="1">
        <f t="shared" si="9"/>
        <v>39082.5</v>
      </c>
      <c r="AJ28">
        <f t="shared" si="10"/>
        <v>1367887.5</v>
      </c>
      <c r="AK28" s="1">
        <f t="shared" si="11"/>
        <v>54715.5</v>
      </c>
      <c r="AL28" s="1">
        <f t="shared" si="25"/>
        <v>6.591</v>
      </c>
    </row>
    <row r="29" spans="1:38">
      <c r="A29" s="1">
        <v>20</v>
      </c>
      <c r="B29" s="1">
        <v>30</v>
      </c>
      <c r="C29" s="1">
        <f t="shared" si="13"/>
        <v>1455</v>
      </c>
      <c r="D29" s="1">
        <f t="shared" si="1"/>
        <v>145</v>
      </c>
      <c r="E29" s="1">
        <f t="shared" si="20"/>
        <v>85</v>
      </c>
      <c r="F29" s="1">
        <f t="shared" si="32"/>
        <v>46</v>
      </c>
      <c r="G29" s="1">
        <v>5</v>
      </c>
      <c r="H29" s="1">
        <v>7.5</v>
      </c>
      <c r="I29" s="1">
        <f t="shared" si="3"/>
        <v>1972.5</v>
      </c>
      <c r="J29" s="1">
        <v>10</v>
      </c>
      <c r="K29" s="1">
        <v>30</v>
      </c>
      <c r="L29" s="1">
        <f t="shared" si="4"/>
        <v>78900</v>
      </c>
      <c r="M29" s="1">
        <f t="shared" si="5"/>
        <v>2630</v>
      </c>
      <c r="N29" s="1">
        <v>2.53</v>
      </c>
      <c r="O29" s="1">
        <f t="shared" si="6"/>
        <v>6654</v>
      </c>
      <c r="P29" s="1">
        <f>ROUND($O$29*$N$8^(P9-1),0)</f>
        <v>8850</v>
      </c>
      <c r="Q29" s="1">
        <f t="shared" ref="Q29:AG29" si="34">ROUND($O$29*$N$8^(Q9-1),0)</f>
        <v>11770</v>
      </c>
      <c r="R29" s="1">
        <f t="shared" si="34"/>
        <v>15654</v>
      </c>
      <c r="S29" s="1">
        <f t="shared" si="34"/>
        <v>20820</v>
      </c>
      <c r="T29" s="1">
        <f t="shared" si="34"/>
        <v>27691</v>
      </c>
      <c r="U29" s="1">
        <f t="shared" si="34"/>
        <v>36829</v>
      </c>
      <c r="V29" s="1">
        <f t="shared" si="34"/>
        <v>48983</v>
      </c>
      <c r="W29" s="1">
        <f t="shared" si="34"/>
        <v>65147</v>
      </c>
      <c r="X29" s="1">
        <f t="shared" si="34"/>
        <v>86646</v>
      </c>
      <c r="Y29" s="1">
        <f t="shared" si="34"/>
        <v>115239</v>
      </c>
      <c r="Z29" s="1">
        <f t="shared" si="34"/>
        <v>153268</v>
      </c>
      <c r="AA29" s="1">
        <f t="shared" si="34"/>
        <v>203846</v>
      </c>
      <c r="AB29" s="1">
        <f t="shared" si="34"/>
        <v>271115</v>
      </c>
      <c r="AC29" s="1">
        <f t="shared" si="34"/>
        <v>360583</v>
      </c>
      <c r="AD29" s="1">
        <f t="shared" si="34"/>
        <v>479576</v>
      </c>
      <c r="AE29" s="1">
        <f t="shared" si="34"/>
        <v>637836</v>
      </c>
      <c r="AF29" s="1">
        <f t="shared" si="34"/>
        <v>848322</v>
      </c>
      <c r="AG29" s="1">
        <f t="shared" si="34"/>
        <v>1128268</v>
      </c>
      <c r="AH29">
        <f t="shared" si="8"/>
        <v>1384461</v>
      </c>
      <c r="AI29" s="1">
        <f t="shared" si="9"/>
        <v>62268.75</v>
      </c>
      <c r="AJ29">
        <f t="shared" si="10"/>
        <v>2490750</v>
      </c>
      <c r="AK29" s="1">
        <f t="shared" si="11"/>
        <v>83025</v>
      </c>
      <c r="AL29" s="1">
        <f t="shared" si="25"/>
        <v>6.591</v>
      </c>
    </row>
    <row r="30" spans="1:38">
      <c r="A30" s="1">
        <v>21</v>
      </c>
      <c r="B30" s="1">
        <v>30</v>
      </c>
      <c r="C30" s="1">
        <f t="shared" si="13"/>
        <v>1525</v>
      </c>
      <c r="D30" s="1">
        <f t="shared" si="1"/>
        <v>150</v>
      </c>
      <c r="E30" s="1">
        <f t="shared" si="20"/>
        <v>93</v>
      </c>
      <c r="F30" s="1">
        <f t="shared" si="32"/>
        <v>49</v>
      </c>
      <c r="G30" s="1">
        <v>5</v>
      </c>
      <c r="H30" s="1">
        <v>7.5</v>
      </c>
      <c r="I30" s="1">
        <f t="shared" si="3"/>
        <v>2025</v>
      </c>
      <c r="J30" s="1">
        <v>10</v>
      </c>
      <c r="K30" s="1">
        <v>30</v>
      </c>
      <c r="L30" s="1">
        <f t="shared" si="4"/>
        <v>81000</v>
      </c>
      <c r="M30" s="1">
        <f t="shared" si="5"/>
        <v>2700</v>
      </c>
      <c r="N30" s="1">
        <v>3.03</v>
      </c>
      <c r="O30" s="1">
        <f t="shared" si="6"/>
        <v>8181</v>
      </c>
      <c r="P30" s="1">
        <f>ROUND($O$30*$N$8^(P9-1),0)</f>
        <v>10881</v>
      </c>
      <c r="Q30" s="1">
        <f t="shared" ref="Q30:AG30" si="35">ROUND($O$30*$N$8^(Q9-1),0)</f>
        <v>14471</v>
      </c>
      <c r="R30" s="1">
        <f t="shared" si="35"/>
        <v>19247</v>
      </c>
      <c r="S30" s="1">
        <f t="shared" si="35"/>
        <v>25598</v>
      </c>
      <c r="T30" s="1">
        <f t="shared" si="35"/>
        <v>34046</v>
      </c>
      <c r="U30" s="1">
        <f t="shared" si="35"/>
        <v>45281</v>
      </c>
      <c r="V30" s="1">
        <f t="shared" si="35"/>
        <v>60224</v>
      </c>
      <c r="W30" s="1">
        <f t="shared" si="35"/>
        <v>80098</v>
      </c>
      <c r="X30" s="1">
        <f t="shared" si="35"/>
        <v>106530</v>
      </c>
      <c r="Y30" s="1">
        <f t="shared" si="35"/>
        <v>141685</v>
      </c>
      <c r="Z30" s="1">
        <f t="shared" si="35"/>
        <v>188441</v>
      </c>
      <c r="AA30" s="1">
        <f t="shared" si="35"/>
        <v>250626</v>
      </c>
      <c r="AB30" s="1">
        <f t="shared" si="35"/>
        <v>333333</v>
      </c>
      <c r="AC30" s="1">
        <f t="shared" si="35"/>
        <v>443332</v>
      </c>
      <c r="AD30" s="1">
        <f t="shared" si="35"/>
        <v>589632</v>
      </c>
      <c r="AE30" s="1">
        <f t="shared" si="35"/>
        <v>784210</v>
      </c>
      <c r="AF30" s="1">
        <f t="shared" si="35"/>
        <v>1043000</v>
      </c>
      <c r="AG30" s="1">
        <f t="shared" si="35"/>
        <v>1387190</v>
      </c>
      <c r="AH30">
        <f t="shared" si="8"/>
        <v>1625717</v>
      </c>
      <c r="AI30" s="1">
        <f t="shared" si="9"/>
        <v>61053.75</v>
      </c>
      <c r="AJ30">
        <f t="shared" si="10"/>
        <v>2442150</v>
      </c>
      <c r="AK30" s="1">
        <f t="shared" si="11"/>
        <v>81405</v>
      </c>
      <c r="AL30" s="1">
        <f t="shared" si="25"/>
        <v>6.591</v>
      </c>
    </row>
    <row r="31" spans="1:38">
      <c r="A31" s="1">
        <v>22</v>
      </c>
      <c r="B31" s="1">
        <v>30</v>
      </c>
      <c r="C31" s="1">
        <f t="shared" si="13"/>
        <v>1595</v>
      </c>
      <c r="D31" s="1">
        <f t="shared" si="1"/>
        <v>155</v>
      </c>
      <c r="E31" s="1">
        <f t="shared" si="20"/>
        <v>93</v>
      </c>
      <c r="F31" s="1">
        <f t="shared" si="32"/>
        <v>50</v>
      </c>
      <c r="G31" s="1">
        <v>5</v>
      </c>
      <c r="H31" s="1">
        <v>7.5</v>
      </c>
      <c r="I31" s="1">
        <f t="shared" si="3"/>
        <v>2066.25</v>
      </c>
      <c r="J31" s="1">
        <v>10</v>
      </c>
      <c r="K31" s="1">
        <v>30</v>
      </c>
      <c r="L31" s="1">
        <f t="shared" si="4"/>
        <v>82650</v>
      </c>
      <c r="M31" s="1">
        <f t="shared" si="5"/>
        <v>2755</v>
      </c>
      <c r="N31" s="1">
        <v>3.53</v>
      </c>
      <c r="O31" s="1">
        <f t="shared" si="6"/>
        <v>9725</v>
      </c>
      <c r="P31" s="1">
        <f>ROUND($O$31*$N$8^(P9-1),0)</f>
        <v>12934</v>
      </c>
      <c r="Q31" s="1">
        <f t="shared" ref="Q31:AG31" si="36">ROUND($O$31*$N$8^(Q9-1),0)</f>
        <v>17203</v>
      </c>
      <c r="R31" s="1">
        <f t="shared" si="36"/>
        <v>22879</v>
      </c>
      <c r="S31" s="1">
        <f t="shared" si="36"/>
        <v>30430</v>
      </c>
      <c r="T31" s="1">
        <f t="shared" si="36"/>
        <v>40471</v>
      </c>
      <c r="U31" s="1">
        <f t="shared" si="36"/>
        <v>53827</v>
      </c>
      <c r="V31" s="1">
        <f t="shared" si="36"/>
        <v>71590</v>
      </c>
      <c r="W31" s="1">
        <f t="shared" si="36"/>
        <v>95214</v>
      </c>
      <c r="X31" s="1">
        <f t="shared" si="36"/>
        <v>126635</v>
      </c>
      <c r="Y31" s="1">
        <f t="shared" si="36"/>
        <v>168425</v>
      </c>
      <c r="Z31" s="1">
        <f t="shared" si="36"/>
        <v>224005</v>
      </c>
      <c r="AA31" s="1">
        <f t="shared" si="36"/>
        <v>297927</v>
      </c>
      <c r="AB31" s="1">
        <f t="shared" si="36"/>
        <v>396242</v>
      </c>
      <c r="AC31" s="1">
        <f t="shared" si="36"/>
        <v>527002</v>
      </c>
      <c r="AD31" s="1">
        <f t="shared" si="36"/>
        <v>700913</v>
      </c>
      <c r="AE31" s="1">
        <f t="shared" si="36"/>
        <v>932215</v>
      </c>
      <c r="AF31" s="1">
        <f t="shared" si="36"/>
        <v>1239845</v>
      </c>
      <c r="AG31" s="1">
        <f t="shared" si="36"/>
        <v>1648994</v>
      </c>
      <c r="AH31">
        <f t="shared" si="8"/>
        <v>1940055</v>
      </c>
      <c r="AI31" s="1">
        <f t="shared" si="9"/>
        <v>62538.75</v>
      </c>
      <c r="AJ31">
        <f t="shared" si="10"/>
        <v>2501550</v>
      </c>
      <c r="AK31" s="1">
        <f t="shared" si="11"/>
        <v>83385</v>
      </c>
      <c r="AL31" s="1">
        <f t="shared" si="25"/>
        <v>6.591</v>
      </c>
    </row>
    <row r="32" spans="1:38">
      <c r="A32" s="1">
        <v>23</v>
      </c>
      <c r="B32" s="1">
        <v>30</v>
      </c>
      <c r="C32" s="1">
        <f t="shared" si="13"/>
        <v>1665</v>
      </c>
      <c r="D32" s="1">
        <f t="shared" si="1"/>
        <v>165</v>
      </c>
      <c r="E32" s="1">
        <f t="shared" si="20"/>
        <v>97</v>
      </c>
      <c r="F32" s="1">
        <f t="shared" si="32"/>
        <v>52</v>
      </c>
      <c r="G32" s="1">
        <v>5</v>
      </c>
      <c r="H32" s="1">
        <v>7.5</v>
      </c>
      <c r="I32" s="1">
        <f t="shared" si="3"/>
        <v>2148.75</v>
      </c>
      <c r="J32" s="1">
        <v>10</v>
      </c>
      <c r="K32" s="1">
        <v>30</v>
      </c>
      <c r="L32" s="1">
        <f t="shared" si="4"/>
        <v>85950</v>
      </c>
      <c r="M32" s="1">
        <f t="shared" si="5"/>
        <v>2865</v>
      </c>
      <c r="N32" s="1">
        <v>4.03</v>
      </c>
      <c r="O32" s="1">
        <f t="shared" si="6"/>
        <v>11546</v>
      </c>
      <c r="P32" s="1">
        <f>ROUND($O$32*$N$8^(P9-1),0)</f>
        <v>15356</v>
      </c>
      <c r="Q32" s="1">
        <f t="shared" ref="Q32:AG32" si="37">ROUND($O$32*$N$8^(Q9-1),0)</f>
        <v>20424</v>
      </c>
      <c r="R32" s="1">
        <f t="shared" si="37"/>
        <v>27164</v>
      </c>
      <c r="S32" s="1">
        <f t="shared" si="37"/>
        <v>36128</v>
      </c>
      <c r="T32" s="1">
        <f t="shared" si="37"/>
        <v>48050</v>
      </c>
      <c r="U32" s="1">
        <f t="shared" si="37"/>
        <v>63906</v>
      </c>
      <c r="V32" s="1">
        <f t="shared" si="37"/>
        <v>84995</v>
      </c>
      <c r="W32" s="1">
        <f t="shared" si="37"/>
        <v>113043</v>
      </c>
      <c r="X32" s="1">
        <f t="shared" si="37"/>
        <v>150348</v>
      </c>
      <c r="Y32" s="1">
        <f t="shared" si="37"/>
        <v>199962</v>
      </c>
      <c r="Z32" s="1">
        <f t="shared" si="37"/>
        <v>265950</v>
      </c>
      <c r="AA32" s="1">
        <f t="shared" si="37"/>
        <v>353713</v>
      </c>
      <c r="AB32" s="1">
        <f t="shared" si="37"/>
        <v>470439</v>
      </c>
      <c r="AC32" s="1">
        <f t="shared" si="37"/>
        <v>625683</v>
      </c>
      <c r="AD32" s="1">
        <f t="shared" si="37"/>
        <v>832159</v>
      </c>
      <c r="AE32" s="1">
        <f t="shared" si="37"/>
        <v>1106771</v>
      </c>
      <c r="AF32" s="1">
        <f t="shared" si="37"/>
        <v>1472006</v>
      </c>
      <c r="AG32" s="1">
        <f t="shared" si="37"/>
        <v>1957767</v>
      </c>
      <c r="AH32">
        <f t="shared" si="8"/>
        <v>2291348</v>
      </c>
      <c r="AI32" s="1">
        <f t="shared" si="9"/>
        <v>64698.75</v>
      </c>
      <c r="AJ32">
        <f t="shared" si="10"/>
        <v>2587950</v>
      </c>
      <c r="AK32" s="1">
        <f t="shared" si="11"/>
        <v>86265</v>
      </c>
      <c r="AL32" s="1">
        <f t="shared" si="25"/>
        <v>6.591</v>
      </c>
    </row>
    <row r="33" spans="1:38">
      <c r="A33" s="1">
        <v>24</v>
      </c>
      <c r="B33" s="1">
        <v>30</v>
      </c>
      <c r="C33" s="1">
        <f t="shared" si="13"/>
        <v>1735</v>
      </c>
      <c r="D33" s="1">
        <f t="shared" si="1"/>
        <v>170</v>
      </c>
      <c r="E33" s="1">
        <f t="shared" si="20"/>
        <v>98</v>
      </c>
      <c r="F33" s="1">
        <f t="shared" si="32"/>
        <v>54</v>
      </c>
      <c r="G33" s="1">
        <v>5</v>
      </c>
      <c r="H33" s="1">
        <v>7.5</v>
      </c>
      <c r="I33" s="1">
        <f t="shared" si="3"/>
        <v>2231.25</v>
      </c>
      <c r="J33" s="1">
        <v>10</v>
      </c>
      <c r="K33" s="1">
        <v>30</v>
      </c>
      <c r="L33" s="1">
        <f t="shared" si="4"/>
        <v>89250</v>
      </c>
      <c r="M33" s="1">
        <f t="shared" si="5"/>
        <v>2975</v>
      </c>
      <c r="N33" s="1">
        <v>4.53</v>
      </c>
      <c r="O33" s="1">
        <f t="shared" si="6"/>
        <v>13477</v>
      </c>
      <c r="P33" s="1">
        <f>ROUND($O$33*$N$8^(P9-1),0)</f>
        <v>17924</v>
      </c>
      <c r="Q33" s="1">
        <f t="shared" ref="Q33:AG33" si="38">ROUND($O$33*$N$8^(Q9-1),0)</f>
        <v>23839</v>
      </c>
      <c r="R33" s="1">
        <f t="shared" si="38"/>
        <v>31706</v>
      </c>
      <c r="S33" s="1">
        <f t="shared" si="38"/>
        <v>42170</v>
      </c>
      <c r="T33" s="1">
        <f t="shared" si="38"/>
        <v>56086</v>
      </c>
      <c r="U33" s="1">
        <f t="shared" si="38"/>
        <v>74594</v>
      </c>
      <c r="V33" s="1">
        <f t="shared" si="38"/>
        <v>99210</v>
      </c>
      <c r="W33" s="1">
        <f t="shared" si="38"/>
        <v>131949</v>
      </c>
      <c r="X33" s="1">
        <f t="shared" si="38"/>
        <v>175492</v>
      </c>
      <c r="Y33" s="1">
        <f t="shared" si="38"/>
        <v>233405</v>
      </c>
      <c r="Z33" s="1">
        <f t="shared" si="38"/>
        <v>310428</v>
      </c>
      <c r="AA33" s="1">
        <f t="shared" si="38"/>
        <v>412870</v>
      </c>
      <c r="AB33" s="1">
        <f t="shared" si="38"/>
        <v>549117</v>
      </c>
      <c r="AC33" s="1">
        <f t="shared" si="38"/>
        <v>730325</v>
      </c>
      <c r="AD33" s="1">
        <f t="shared" si="38"/>
        <v>971332</v>
      </c>
      <c r="AE33" s="1">
        <f t="shared" si="38"/>
        <v>1291872</v>
      </c>
      <c r="AF33" s="1">
        <f t="shared" si="38"/>
        <v>1718190</v>
      </c>
      <c r="AG33" s="1">
        <f t="shared" si="38"/>
        <v>2285192</v>
      </c>
      <c r="AH33">
        <f t="shared" si="8"/>
        <v>2747612</v>
      </c>
      <c r="AI33" s="1">
        <f t="shared" si="9"/>
        <v>69018.75</v>
      </c>
      <c r="AJ33">
        <f t="shared" si="10"/>
        <v>2760750</v>
      </c>
      <c r="AK33" s="1">
        <f t="shared" si="11"/>
        <v>92025</v>
      </c>
      <c r="AL33" s="1">
        <f t="shared" si="25"/>
        <v>6.591</v>
      </c>
    </row>
    <row r="34" spans="1:38">
      <c r="A34" s="1">
        <v>25</v>
      </c>
      <c r="B34" s="1">
        <v>40</v>
      </c>
      <c r="C34" s="1">
        <f t="shared" si="13"/>
        <v>1805</v>
      </c>
      <c r="D34" s="1">
        <f t="shared" si="1"/>
        <v>180</v>
      </c>
      <c r="E34" s="1">
        <f t="shared" si="20"/>
        <v>109</v>
      </c>
      <c r="F34" s="1">
        <f t="shared" si="32"/>
        <v>58</v>
      </c>
      <c r="G34" s="1">
        <v>6</v>
      </c>
      <c r="H34" s="1">
        <v>30</v>
      </c>
      <c r="I34" s="1">
        <f t="shared" si="3"/>
        <v>10335</v>
      </c>
      <c r="J34" s="1">
        <v>10</v>
      </c>
      <c r="K34" s="1">
        <v>40</v>
      </c>
      <c r="L34" s="1">
        <f t="shared" si="4"/>
        <v>516750</v>
      </c>
      <c r="M34" s="1">
        <f t="shared" si="5"/>
        <v>12918.75</v>
      </c>
      <c r="N34" s="1">
        <v>6</v>
      </c>
      <c r="O34" s="1">
        <f t="shared" si="6"/>
        <v>77513</v>
      </c>
      <c r="P34" s="1">
        <f>ROUND($O$34*$N$8^(P9-1),0)</f>
        <v>103092</v>
      </c>
      <c r="Q34" s="1">
        <f t="shared" ref="Q34:AG34" si="39">ROUND($O$34*$N$8^(Q9-1),0)</f>
        <v>137113</v>
      </c>
      <c r="R34" s="1">
        <f t="shared" si="39"/>
        <v>182360</v>
      </c>
      <c r="S34" s="1">
        <f t="shared" si="39"/>
        <v>242539</v>
      </c>
      <c r="T34" s="1">
        <f t="shared" si="39"/>
        <v>322577</v>
      </c>
      <c r="U34" s="1">
        <f t="shared" si="39"/>
        <v>429027</v>
      </c>
      <c r="V34" s="1">
        <f t="shared" si="39"/>
        <v>570606</v>
      </c>
      <c r="W34" s="1">
        <f t="shared" si="39"/>
        <v>758905</v>
      </c>
      <c r="X34" s="1">
        <f t="shared" si="39"/>
        <v>1009344</v>
      </c>
      <c r="Y34" s="1">
        <f t="shared" si="39"/>
        <v>1342428</v>
      </c>
      <c r="Z34" s="1">
        <f t="shared" si="39"/>
        <v>1785429</v>
      </c>
      <c r="AA34" s="1">
        <f t="shared" si="39"/>
        <v>2374621</v>
      </c>
      <c r="AB34" s="1">
        <f t="shared" si="39"/>
        <v>3158245</v>
      </c>
      <c r="AC34" s="1">
        <f t="shared" si="39"/>
        <v>4200466</v>
      </c>
      <c r="AD34" s="1">
        <f t="shared" si="39"/>
        <v>5586620</v>
      </c>
      <c r="AE34" s="1">
        <f t="shared" si="39"/>
        <v>7430205</v>
      </c>
      <c r="AF34" s="1">
        <f t="shared" si="39"/>
        <v>9882173</v>
      </c>
      <c r="AG34" s="1">
        <f t="shared" si="39"/>
        <v>13143290</v>
      </c>
      <c r="AH34">
        <f t="shared" si="8"/>
        <v>15035142</v>
      </c>
      <c r="AI34" s="1">
        <f t="shared" si="9"/>
        <v>304155</v>
      </c>
      <c r="AJ34">
        <f t="shared" si="10"/>
        <v>15207750</v>
      </c>
      <c r="AK34" s="1">
        <f t="shared" si="11"/>
        <v>380193.75</v>
      </c>
      <c r="AL34" s="1">
        <f t="shared" si="25"/>
        <v>6.591</v>
      </c>
    </row>
    <row r="35" spans="14:18">
      <c r="N35" s="1"/>
      <c r="O35" s="1"/>
      <c r="P35" s="1"/>
      <c r="Q35" s="1"/>
      <c r="R35" s="1"/>
    </row>
    <row r="36" spans="14:20">
      <c r="N36" s="1" t="s">
        <v>280</v>
      </c>
      <c r="O36" s="1"/>
      <c r="P36" s="1"/>
      <c r="Q36" s="1" t="s">
        <v>226</v>
      </c>
      <c r="R36" s="1"/>
      <c r="T36" s="1" t="s">
        <v>281</v>
      </c>
    </row>
    <row r="37" spans="14:20">
      <c r="N37" s="1" t="s">
        <v>223</v>
      </c>
      <c r="O37" s="1" t="s">
        <v>249</v>
      </c>
      <c r="P37" s="1"/>
      <c r="Q37" s="1" t="s">
        <v>223</v>
      </c>
      <c r="R37" s="1" t="s">
        <v>249</v>
      </c>
      <c r="T37" s="1">
        <v>1</v>
      </c>
    </row>
    <row r="38" spans="1:20">
      <c r="A38" s="1" t="s">
        <v>282</v>
      </c>
      <c r="B38" s="1" t="s">
        <v>223</v>
      </c>
      <c r="C38" s="1" t="s">
        <v>283</v>
      </c>
      <c r="D38" s="1" t="s">
        <v>284</v>
      </c>
      <c r="E38" s="1" t="s">
        <v>285</v>
      </c>
      <c r="F38" s="1" t="s">
        <v>286</v>
      </c>
      <c r="G38" s="1" t="s">
        <v>287</v>
      </c>
      <c r="H38" s="1" t="s">
        <v>288</v>
      </c>
      <c r="I38" s="1" t="s">
        <v>289</v>
      </c>
      <c r="J38" s="1" t="s">
        <v>290</v>
      </c>
      <c r="K38" s="1" t="s">
        <v>291</v>
      </c>
      <c r="L38" s="1" t="s">
        <v>292</v>
      </c>
      <c r="M38" s="1" t="s">
        <v>293</v>
      </c>
      <c r="N38" s="1">
        <v>1</v>
      </c>
      <c r="O38" s="1">
        <v>1.33</v>
      </c>
      <c r="P38" s="1"/>
      <c r="Q38" s="1">
        <v>1</v>
      </c>
      <c r="R38" s="1">
        <v>1.1</v>
      </c>
      <c r="T38" s="1">
        <v>2</v>
      </c>
    </row>
    <row r="39" spans="1:20">
      <c r="A39" s="1">
        <v>1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f>INDEX($M$2:$M$6,MATCH(B39,$N$2:$N$6,1))*C39*F39</f>
        <v>1.1</v>
      </c>
      <c r="H39" s="1">
        <f>G40</f>
        <v>2.2</v>
      </c>
      <c r="I39" s="1">
        <f>G41</f>
        <v>4.4</v>
      </c>
      <c r="J39" s="1">
        <f>G42</f>
        <v>13.8</v>
      </c>
      <c r="K39" s="1">
        <f>G43</f>
        <v>20.7</v>
      </c>
      <c r="L39" s="1">
        <f>G44</f>
        <v>32.2</v>
      </c>
      <c r="M39" s="1">
        <f>G45</f>
        <v>75.6</v>
      </c>
      <c r="N39" s="1">
        <v>2</v>
      </c>
      <c r="O39" s="1">
        <v>1.5</v>
      </c>
      <c r="P39" s="1"/>
      <c r="Q39" s="1">
        <v>2</v>
      </c>
      <c r="R39" s="1">
        <v>1.15</v>
      </c>
      <c r="T39" s="1">
        <v>3</v>
      </c>
    </row>
    <row r="40" spans="1:20">
      <c r="A40" s="1">
        <v>2</v>
      </c>
      <c r="B40" s="1">
        <v>2</v>
      </c>
      <c r="C40" s="1">
        <v>2</v>
      </c>
      <c r="D40" s="1">
        <v>2</v>
      </c>
      <c r="E40" s="1">
        <v>1</v>
      </c>
      <c r="F40" s="1">
        <v>1</v>
      </c>
      <c r="G40" s="1">
        <f t="shared" ref="G40:G52" si="40">INDEX($M$2:$M$6,MATCH(B40,$N$2:$N$6,1))*C40*F40</f>
        <v>2.2</v>
      </c>
      <c r="H40" s="1">
        <f t="shared" ref="H40:H46" si="41">G41</f>
        <v>4.4</v>
      </c>
      <c r="I40" s="1">
        <f t="shared" ref="I40:I46" si="42">G42</f>
        <v>13.8</v>
      </c>
      <c r="J40" s="1">
        <f t="shared" ref="J40:J46" si="43">G43</f>
        <v>20.7</v>
      </c>
      <c r="K40" s="1">
        <f t="shared" ref="K40:K46" si="44">G44</f>
        <v>32.2</v>
      </c>
      <c r="L40" s="1">
        <f t="shared" ref="L40:L46" si="45">G45</f>
        <v>75.6</v>
      </c>
      <c r="M40" s="1">
        <f t="shared" ref="M40:M46" si="46">G46</f>
        <v>115.2</v>
      </c>
      <c r="N40" s="1">
        <v>3</v>
      </c>
      <c r="O40" s="1">
        <v>2</v>
      </c>
      <c r="P40" s="1"/>
      <c r="Q40" s="1">
        <v>3</v>
      </c>
      <c r="R40" s="1">
        <v>1.2</v>
      </c>
      <c r="T40" s="1">
        <v>4</v>
      </c>
    </row>
    <row r="41" spans="1:20">
      <c r="A41" s="1">
        <v>4</v>
      </c>
      <c r="B41" s="1">
        <v>3</v>
      </c>
      <c r="C41" s="1">
        <v>4</v>
      </c>
      <c r="D41" s="1">
        <v>4</v>
      </c>
      <c r="E41" s="1">
        <v>1</v>
      </c>
      <c r="F41" s="1">
        <v>1</v>
      </c>
      <c r="G41" s="1">
        <f t="shared" si="40"/>
        <v>4.4</v>
      </c>
      <c r="H41" s="1">
        <f t="shared" si="41"/>
        <v>13.8</v>
      </c>
      <c r="I41" s="1">
        <f t="shared" si="42"/>
        <v>20.7</v>
      </c>
      <c r="J41" s="1">
        <f t="shared" si="43"/>
        <v>32.2</v>
      </c>
      <c r="K41" s="1">
        <f t="shared" si="44"/>
        <v>75.6</v>
      </c>
      <c r="L41" s="1">
        <f t="shared" si="45"/>
        <v>115.2</v>
      </c>
      <c r="M41" s="1">
        <f t="shared" si="46"/>
        <v>172.8</v>
      </c>
      <c r="N41" s="1">
        <v>4</v>
      </c>
      <c r="O41" s="1">
        <v>2.5</v>
      </c>
      <c r="P41" s="1"/>
      <c r="Q41" s="1">
        <v>4</v>
      </c>
      <c r="R41" s="1">
        <v>1.25</v>
      </c>
      <c r="T41" s="1">
        <v>5</v>
      </c>
    </row>
    <row r="42" spans="1:18">
      <c r="A42" s="1">
        <v>8</v>
      </c>
      <c r="B42" s="1">
        <v>4</v>
      </c>
      <c r="C42" s="1">
        <f>ROUND(C41*1.5,0)</f>
        <v>6</v>
      </c>
      <c r="D42" s="1">
        <f>D41*2</f>
        <v>8</v>
      </c>
      <c r="E42" s="1">
        <v>1</v>
      </c>
      <c r="F42" s="1">
        <v>2</v>
      </c>
      <c r="G42" s="1">
        <f t="shared" si="40"/>
        <v>13.8</v>
      </c>
      <c r="H42" s="1">
        <f t="shared" si="41"/>
        <v>20.7</v>
      </c>
      <c r="I42" s="1">
        <f t="shared" si="42"/>
        <v>32.2</v>
      </c>
      <c r="J42" s="1">
        <f t="shared" si="43"/>
        <v>75.6</v>
      </c>
      <c r="K42" s="1">
        <f t="shared" si="44"/>
        <v>115.2</v>
      </c>
      <c r="L42" s="1">
        <f t="shared" si="45"/>
        <v>172.8</v>
      </c>
      <c r="M42" s="1">
        <f t="shared" si="46"/>
        <v>360</v>
      </c>
      <c r="N42" s="1">
        <v>5</v>
      </c>
      <c r="O42" s="1">
        <v>3</v>
      </c>
      <c r="P42" s="1"/>
      <c r="Q42" s="1">
        <v>5</v>
      </c>
      <c r="R42" s="1">
        <v>1.3</v>
      </c>
    </row>
    <row r="43" spans="1:18">
      <c r="A43" s="1">
        <f>A42*2</f>
        <v>16</v>
      </c>
      <c r="B43" s="1">
        <v>5</v>
      </c>
      <c r="C43" s="1">
        <f t="shared" ref="C43:C52" si="47">ROUND(C42*1.5,0)</f>
        <v>9</v>
      </c>
      <c r="D43" s="1">
        <f t="shared" ref="D43:D52" si="48">D42*2</f>
        <v>16</v>
      </c>
      <c r="E43" s="1">
        <v>1</v>
      </c>
      <c r="F43" s="1">
        <v>2</v>
      </c>
      <c r="G43" s="1">
        <f t="shared" si="40"/>
        <v>20.7</v>
      </c>
      <c r="H43" s="1">
        <f t="shared" si="41"/>
        <v>32.2</v>
      </c>
      <c r="I43" s="1">
        <f t="shared" si="42"/>
        <v>75.6</v>
      </c>
      <c r="J43" s="1">
        <f t="shared" si="43"/>
        <v>115.2</v>
      </c>
      <c r="K43" s="1">
        <f t="shared" si="44"/>
        <v>172.8</v>
      </c>
      <c r="L43" s="1">
        <f t="shared" si="45"/>
        <v>360</v>
      </c>
      <c r="M43" s="1">
        <f t="shared" si="46"/>
        <v>540</v>
      </c>
      <c r="N43" s="1"/>
      <c r="O43" s="1"/>
      <c r="P43" s="1"/>
      <c r="Q43" s="1"/>
      <c r="R43" s="1"/>
    </row>
    <row r="44" spans="1:13">
      <c r="A44" s="1">
        <f t="shared" ref="A44:A52" si="49">A43*2</f>
        <v>32</v>
      </c>
      <c r="B44" s="1">
        <v>6</v>
      </c>
      <c r="C44" s="1">
        <f t="shared" si="47"/>
        <v>14</v>
      </c>
      <c r="D44" s="1">
        <f t="shared" si="48"/>
        <v>32</v>
      </c>
      <c r="E44" s="1">
        <v>1</v>
      </c>
      <c r="F44" s="1">
        <v>2</v>
      </c>
      <c r="G44" s="1">
        <f t="shared" si="40"/>
        <v>32.2</v>
      </c>
      <c r="H44" s="1">
        <f t="shared" si="41"/>
        <v>75.6</v>
      </c>
      <c r="I44" s="1">
        <f t="shared" si="42"/>
        <v>115.2</v>
      </c>
      <c r="J44" s="1">
        <f t="shared" si="43"/>
        <v>172.8</v>
      </c>
      <c r="K44" s="1">
        <f t="shared" si="44"/>
        <v>360</v>
      </c>
      <c r="L44" s="1">
        <f t="shared" si="45"/>
        <v>540</v>
      </c>
      <c r="M44" s="1">
        <f t="shared" si="46"/>
        <v>1012.5</v>
      </c>
    </row>
    <row r="45" spans="1:13">
      <c r="A45" s="1">
        <f t="shared" si="49"/>
        <v>64</v>
      </c>
      <c r="B45" s="1">
        <v>7</v>
      </c>
      <c r="C45" s="1">
        <f t="shared" si="47"/>
        <v>21</v>
      </c>
      <c r="D45" s="1">
        <f t="shared" si="48"/>
        <v>64</v>
      </c>
      <c r="E45" s="1">
        <v>1</v>
      </c>
      <c r="F45" s="1">
        <v>3</v>
      </c>
      <c r="G45" s="1">
        <f t="shared" si="40"/>
        <v>75.6</v>
      </c>
      <c r="H45" s="1">
        <f t="shared" si="41"/>
        <v>115.2</v>
      </c>
      <c r="I45" s="1">
        <f t="shared" si="42"/>
        <v>172.8</v>
      </c>
      <c r="J45" s="1">
        <f t="shared" si="43"/>
        <v>360</v>
      </c>
      <c r="K45" s="1">
        <f t="shared" si="44"/>
        <v>540</v>
      </c>
      <c r="L45" s="1">
        <f t="shared" si="45"/>
        <v>1012.5</v>
      </c>
      <c r="M45" s="1">
        <f t="shared" si="46"/>
        <v>1640.25</v>
      </c>
    </row>
    <row r="46" spans="1:13">
      <c r="A46" s="1">
        <f t="shared" si="49"/>
        <v>128</v>
      </c>
      <c r="B46" s="1">
        <v>8</v>
      </c>
      <c r="C46" s="1">
        <f t="shared" si="47"/>
        <v>32</v>
      </c>
      <c r="D46" s="1">
        <f t="shared" si="48"/>
        <v>128</v>
      </c>
      <c r="E46" s="1">
        <v>1</v>
      </c>
      <c r="F46" s="1">
        <v>3</v>
      </c>
      <c r="G46" s="1">
        <f t="shared" si="40"/>
        <v>115.2</v>
      </c>
      <c r="H46" s="1">
        <f t="shared" si="41"/>
        <v>172.8</v>
      </c>
      <c r="I46" s="1">
        <f t="shared" si="42"/>
        <v>360</v>
      </c>
      <c r="J46" s="1">
        <f t="shared" si="43"/>
        <v>540</v>
      </c>
      <c r="K46" s="1">
        <f t="shared" si="44"/>
        <v>1012.5</v>
      </c>
      <c r="L46" s="1">
        <f t="shared" si="45"/>
        <v>1640.25</v>
      </c>
      <c r="M46" s="1">
        <f t="shared" si="46"/>
        <v>2463.75</v>
      </c>
    </row>
    <row r="47" spans="1:7">
      <c r="A47" s="1">
        <f t="shared" si="49"/>
        <v>256</v>
      </c>
      <c r="B47" s="1">
        <v>9</v>
      </c>
      <c r="C47" s="1">
        <f t="shared" si="47"/>
        <v>48</v>
      </c>
      <c r="D47" s="1">
        <f t="shared" si="48"/>
        <v>256</v>
      </c>
      <c r="E47" s="1">
        <v>1</v>
      </c>
      <c r="F47" s="1">
        <v>3</v>
      </c>
      <c r="G47" s="1">
        <f t="shared" si="40"/>
        <v>172.8</v>
      </c>
    </row>
    <row r="48" spans="1:7">
      <c r="A48" s="1">
        <f t="shared" si="49"/>
        <v>512</v>
      </c>
      <c r="B48" s="1">
        <v>10</v>
      </c>
      <c r="C48" s="1">
        <f t="shared" si="47"/>
        <v>72</v>
      </c>
      <c r="D48" s="1">
        <f t="shared" si="48"/>
        <v>512</v>
      </c>
      <c r="E48" s="1">
        <v>1</v>
      </c>
      <c r="F48" s="1">
        <v>4</v>
      </c>
      <c r="G48" s="1">
        <f t="shared" si="40"/>
        <v>360</v>
      </c>
    </row>
    <row r="49" spans="1:7">
      <c r="A49" s="1">
        <f t="shared" si="49"/>
        <v>1024</v>
      </c>
      <c r="B49" s="1">
        <v>11</v>
      </c>
      <c r="C49" s="1">
        <f t="shared" si="47"/>
        <v>108</v>
      </c>
      <c r="D49" s="1">
        <f t="shared" si="48"/>
        <v>1024</v>
      </c>
      <c r="E49" s="1">
        <v>1</v>
      </c>
      <c r="F49" s="1">
        <v>4</v>
      </c>
      <c r="G49" s="1">
        <f t="shared" si="40"/>
        <v>540</v>
      </c>
    </row>
    <row r="50" spans="1:7">
      <c r="A50" s="1">
        <f t="shared" si="49"/>
        <v>2048</v>
      </c>
      <c r="B50" s="1">
        <v>12</v>
      </c>
      <c r="C50" s="1">
        <f t="shared" si="47"/>
        <v>162</v>
      </c>
      <c r="D50" s="1">
        <f t="shared" si="48"/>
        <v>2048</v>
      </c>
      <c r="E50" s="1">
        <v>1</v>
      </c>
      <c r="F50" s="1">
        <v>5</v>
      </c>
      <c r="G50" s="1">
        <f t="shared" si="40"/>
        <v>1012.5</v>
      </c>
    </row>
    <row r="51" spans="1:7">
      <c r="A51" s="1">
        <f t="shared" si="49"/>
        <v>4096</v>
      </c>
      <c r="B51" s="1">
        <v>13</v>
      </c>
      <c r="C51" s="1">
        <f t="shared" si="47"/>
        <v>243</v>
      </c>
      <c r="D51" s="1">
        <f t="shared" si="48"/>
        <v>4096</v>
      </c>
      <c r="E51" s="1">
        <v>1</v>
      </c>
      <c r="F51" s="1">
        <v>5</v>
      </c>
      <c r="G51" s="1">
        <f t="shared" si="40"/>
        <v>1640.25</v>
      </c>
    </row>
    <row r="52" spans="1:7">
      <c r="A52" s="1">
        <f t="shared" si="49"/>
        <v>8192</v>
      </c>
      <c r="B52" s="1">
        <v>14</v>
      </c>
      <c r="C52" s="1">
        <f t="shared" si="47"/>
        <v>365</v>
      </c>
      <c r="D52" s="1">
        <f t="shared" si="48"/>
        <v>8192</v>
      </c>
      <c r="E52" s="1">
        <v>1</v>
      </c>
      <c r="F52" s="1">
        <v>5</v>
      </c>
      <c r="G52" s="1">
        <f t="shared" si="40"/>
        <v>2463.75</v>
      </c>
    </row>
    <row r="55" spans="2:23">
      <c r="B55" s="1">
        <v>1</v>
      </c>
      <c r="C55" s="1">
        <v>2</v>
      </c>
      <c r="D55" s="1">
        <v>4</v>
      </c>
      <c r="E55" s="1">
        <v>8</v>
      </c>
      <c r="F55" s="1">
        <v>16</v>
      </c>
      <c r="G55" s="1">
        <v>32</v>
      </c>
      <c r="H55" s="1">
        <v>64</v>
      </c>
      <c r="I55" s="1">
        <v>128</v>
      </c>
      <c r="J55" s="1" t="s">
        <v>287</v>
      </c>
      <c r="K55" s="1" t="s">
        <v>288</v>
      </c>
      <c r="L55" s="1" t="s">
        <v>290</v>
      </c>
      <c r="M55" s="1" t="s">
        <v>294</v>
      </c>
      <c r="N55" s="1" t="s">
        <v>295</v>
      </c>
      <c r="O55" s="1" t="s">
        <v>296</v>
      </c>
      <c r="P55" s="1" t="s">
        <v>297</v>
      </c>
      <c r="Q55" s="1" t="s">
        <v>298</v>
      </c>
      <c r="R55" s="1" t="s">
        <v>299</v>
      </c>
      <c r="S55" s="1"/>
      <c r="T55" s="1"/>
      <c r="U55" s="1"/>
      <c r="V55" s="1"/>
      <c r="W55" s="1"/>
    </row>
    <row r="56" spans="1:18">
      <c r="A56" s="1">
        <v>1</v>
      </c>
      <c r="B56" s="1">
        <v>1</v>
      </c>
      <c r="D56" s="1"/>
      <c r="F56" s="1"/>
      <c r="G56" s="1"/>
      <c r="J56" s="1">
        <f>IF(B56=1,$G$39,"")</f>
        <v>1.1</v>
      </c>
      <c r="K56" t="str">
        <f>IF(C56=1,$G$40,"")</f>
        <v/>
      </c>
      <c r="L56" t="str">
        <f>IF(D56=1,$G$41,"")</f>
        <v/>
      </c>
      <c r="M56" t="str">
        <f>IF(E56=1,$G$42,"")</f>
        <v/>
      </c>
      <c r="N56" t="str">
        <f>IF(F56=1,$G$43,"")</f>
        <v/>
      </c>
      <c r="O56" t="str">
        <f>IF(G56=1,$G$44,"")</f>
        <v/>
      </c>
      <c r="P56" t="str">
        <f>IF(H56=1,$G$45,"")</f>
        <v/>
      </c>
      <c r="Q56" t="str">
        <f>IF(I56=1,$G$46,"")</f>
        <v/>
      </c>
      <c r="R56" s="1">
        <f>SUM(J56:Q56)</f>
        <v>1.1</v>
      </c>
    </row>
    <row r="57" spans="1:18">
      <c r="A57" s="1">
        <v>2</v>
      </c>
      <c r="C57" s="1">
        <v>1</v>
      </c>
      <c r="D57" s="1"/>
      <c r="F57" s="1"/>
      <c r="G57" s="1"/>
      <c r="J57" s="1" t="str">
        <f t="shared" ref="J57:J88" si="50">IF(B57=1,$G$39,"")</f>
        <v/>
      </c>
      <c r="K57">
        <f t="shared" ref="K57:K88" si="51">IF(C57=1,$G$40,"")</f>
        <v>2.2</v>
      </c>
      <c r="L57" t="str">
        <f t="shared" ref="L57:L88" si="52">IF(D57=1,$G$41,"")</f>
        <v/>
      </c>
      <c r="M57" t="str">
        <f t="shared" ref="M57:M88" si="53">IF(E57=1,$G$42,"")</f>
        <v/>
      </c>
      <c r="N57" t="str">
        <f t="shared" ref="N57:N88" si="54">IF(F57=1,$G$43,"")</f>
        <v/>
      </c>
      <c r="O57" t="str">
        <f t="shared" ref="O57:O88" si="55">IF(G57=1,$G$44,"")</f>
        <v/>
      </c>
      <c r="P57" t="str">
        <f t="shared" ref="P57:P88" si="56">IF(H57=1,$G$45,"")</f>
        <v/>
      </c>
      <c r="Q57" t="str">
        <f t="shared" ref="Q57:Q88" si="57">IF(I57=1,$G$46,"")</f>
        <v/>
      </c>
      <c r="R57" s="1">
        <f t="shared" ref="R57:R88" si="58">SUM(J57:Q57)</f>
        <v>2.2</v>
      </c>
    </row>
    <row r="58" spans="1:18">
      <c r="A58" s="1">
        <v>3</v>
      </c>
      <c r="B58" s="1">
        <v>1</v>
      </c>
      <c r="C58" s="1">
        <v>1</v>
      </c>
      <c r="D58" s="1"/>
      <c r="F58" s="1"/>
      <c r="G58" s="1"/>
      <c r="J58" s="1">
        <f t="shared" si="50"/>
        <v>1.1</v>
      </c>
      <c r="K58">
        <f t="shared" si="51"/>
        <v>2.2</v>
      </c>
      <c r="L58" t="str">
        <f t="shared" si="52"/>
        <v/>
      </c>
      <c r="M58" t="str">
        <f t="shared" si="53"/>
        <v/>
      </c>
      <c r="N58" t="str">
        <f t="shared" si="54"/>
        <v/>
      </c>
      <c r="O58" t="str">
        <f t="shared" si="55"/>
        <v/>
      </c>
      <c r="P58" t="str">
        <f t="shared" si="56"/>
        <v/>
      </c>
      <c r="Q58" t="str">
        <f t="shared" si="57"/>
        <v/>
      </c>
      <c r="R58" s="1">
        <f t="shared" si="58"/>
        <v>3.3</v>
      </c>
    </row>
    <row r="59" spans="1:18">
      <c r="A59" s="1">
        <v>4</v>
      </c>
      <c r="D59" s="1">
        <v>1</v>
      </c>
      <c r="F59" s="1"/>
      <c r="G59" s="1"/>
      <c r="J59" s="1" t="str">
        <f t="shared" si="50"/>
        <v/>
      </c>
      <c r="K59" t="str">
        <f t="shared" si="51"/>
        <v/>
      </c>
      <c r="L59">
        <f t="shared" si="52"/>
        <v>4.4</v>
      </c>
      <c r="M59" t="str">
        <f t="shared" si="53"/>
        <v/>
      </c>
      <c r="N59" t="str">
        <f t="shared" si="54"/>
        <v/>
      </c>
      <c r="O59" t="str">
        <f t="shared" si="55"/>
        <v/>
      </c>
      <c r="P59" t="str">
        <f t="shared" si="56"/>
        <v/>
      </c>
      <c r="Q59" t="str">
        <f t="shared" si="57"/>
        <v/>
      </c>
      <c r="R59" s="1">
        <f t="shared" si="58"/>
        <v>4.4</v>
      </c>
    </row>
    <row r="60" spans="1:18">
      <c r="A60" s="1">
        <v>5</v>
      </c>
      <c r="B60" s="1">
        <v>1</v>
      </c>
      <c r="D60" s="1">
        <v>1</v>
      </c>
      <c r="F60" s="1"/>
      <c r="G60" s="1"/>
      <c r="J60" s="1">
        <f t="shared" si="50"/>
        <v>1.1</v>
      </c>
      <c r="K60" t="str">
        <f t="shared" si="51"/>
        <v/>
      </c>
      <c r="L60">
        <f t="shared" si="52"/>
        <v>4.4</v>
      </c>
      <c r="M60" t="str">
        <f t="shared" si="53"/>
        <v/>
      </c>
      <c r="N60" t="str">
        <f t="shared" si="54"/>
        <v/>
      </c>
      <c r="O60" t="str">
        <f t="shared" si="55"/>
        <v/>
      </c>
      <c r="P60" t="str">
        <f t="shared" si="56"/>
        <v/>
      </c>
      <c r="Q60" t="str">
        <f t="shared" si="57"/>
        <v/>
      </c>
      <c r="R60" s="1">
        <f t="shared" si="58"/>
        <v>5.5</v>
      </c>
    </row>
    <row r="61" spans="1:18">
      <c r="A61" s="1">
        <v>6</v>
      </c>
      <c r="C61" s="1">
        <v>1</v>
      </c>
      <c r="D61" s="1">
        <v>1</v>
      </c>
      <c r="F61" s="1"/>
      <c r="G61" s="1"/>
      <c r="J61" s="1" t="str">
        <f t="shared" si="50"/>
        <v/>
      </c>
      <c r="K61">
        <f t="shared" si="51"/>
        <v>2.2</v>
      </c>
      <c r="L61">
        <f t="shared" si="52"/>
        <v>4.4</v>
      </c>
      <c r="M61" t="str">
        <f t="shared" si="53"/>
        <v/>
      </c>
      <c r="N61" t="str">
        <f t="shared" si="54"/>
        <v/>
      </c>
      <c r="O61" t="str">
        <f t="shared" si="55"/>
        <v/>
      </c>
      <c r="P61" t="str">
        <f t="shared" si="56"/>
        <v/>
      </c>
      <c r="Q61" t="str">
        <f t="shared" si="57"/>
        <v/>
      </c>
      <c r="R61" s="1">
        <f t="shared" si="58"/>
        <v>6.6</v>
      </c>
    </row>
    <row r="62" spans="1:18">
      <c r="A62" s="1">
        <v>7</v>
      </c>
      <c r="B62" s="1">
        <v>1</v>
      </c>
      <c r="C62" s="1">
        <v>1</v>
      </c>
      <c r="D62" s="1">
        <v>1</v>
      </c>
      <c r="F62" s="1"/>
      <c r="G62" s="1"/>
      <c r="J62" s="1">
        <f t="shared" si="50"/>
        <v>1.1</v>
      </c>
      <c r="K62">
        <f t="shared" si="51"/>
        <v>2.2</v>
      </c>
      <c r="L62">
        <f t="shared" si="52"/>
        <v>4.4</v>
      </c>
      <c r="M62" t="str">
        <f t="shared" si="53"/>
        <v/>
      </c>
      <c r="N62" t="str">
        <f t="shared" si="54"/>
        <v/>
      </c>
      <c r="O62" t="str">
        <f t="shared" si="55"/>
        <v/>
      </c>
      <c r="P62" t="str">
        <f t="shared" si="56"/>
        <v/>
      </c>
      <c r="Q62" t="str">
        <f t="shared" si="57"/>
        <v/>
      </c>
      <c r="R62" s="1">
        <f t="shared" si="58"/>
        <v>7.7</v>
      </c>
    </row>
    <row r="63" spans="1:18">
      <c r="A63" s="1">
        <v>8</v>
      </c>
      <c r="D63" s="1"/>
      <c r="E63" s="1">
        <v>1</v>
      </c>
      <c r="F63" s="1"/>
      <c r="G63" s="1"/>
      <c r="J63" s="1" t="str">
        <f t="shared" si="50"/>
        <v/>
      </c>
      <c r="K63" t="str">
        <f t="shared" si="51"/>
        <v/>
      </c>
      <c r="L63" t="str">
        <f t="shared" si="52"/>
        <v/>
      </c>
      <c r="M63">
        <f t="shared" si="53"/>
        <v>13.8</v>
      </c>
      <c r="N63" t="str">
        <f t="shared" si="54"/>
        <v/>
      </c>
      <c r="O63" t="str">
        <f t="shared" si="55"/>
        <v/>
      </c>
      <c r="P63" t="str">
        <f t="shared" si="56"/>
        <v/>
      </c>
      <c r="Q63" t="str">
        <f t="shared" si="57"/>
        <v/>
      </c>
      <c r="R63" s="1">
        <f t="shared" si="58"/>
        <v>13.8</v>
      </c>
    </row>
    <row r="64" spans="1:18">
      <c r="A64" s="1">
        <v>9</v>
      </c>
      <c r="B64" s="1">
        <v>1</v>
      </c>
      <c r="D64" s="1"/>
      <c r="E64" s="1">
        <v>1</v>
      </c>
      <c r="F64" s="1"/>
      <c r="G64" s="1"/>
      <c r="J64" s="1">
        <f t="shared" si="50"/>
        <v>1.1</v>
      </c>
      <c r="K64" t="str">
        <f t="shared" si="51"/>
        <v/>
      </c>
      <c r="L64" t="str">
        <f t="shared" si="52"/>
        <v/>
      </c>
      <c r="M64">
        <f t="shared" si="53"/>
        <v>13.8</v>
      </c>
      <c r="N64" t="str">
        <f t="shared" si="54"/>
        <v/>
      </c>
      <c r="O64" t="str">
        <f t="shared" si="55"/>
        <v/>
      </c>
      <c r="P64" t="str">
        <f t="shared" si="56"/>
        <v/>
      </c>
      <c r="Q64" t="str">
        <f t="shared" si="57"/>
        <v/>
      </c>
      <c r="R64" s="1">
        <f t="shared" si="58"/>
        <v>14.9</v>
      </c>
    </row>
    <row r="65" spans="1:18">
      <c r="A65" s="1">
        <v>10</v>
      </c>
      <c r="C65" s="1">
        <v>1</v>
      </c>
      <c r="D65" s="1"/>
      <c r="E65" s="1">
        <v>1</v>
      </c>
      <c r="F65" s="1"/>
      <c r="G65" s="1"/>
      <c r="J65" s="1" t="str">
        <f t="shared" si="50"/>
        <v/>
      </c>
      <c r="K65">
        <f t="shared" si="51"/>
        <v>2.2</v>
      </c>
      <c r="L65" t="str">
        <f t="shared" si="52"/>
        <v/>
      </c>
      <c r="M65">
        <f t="shared" si="53"/>
        <v>13.8</v>
      </c>
      <c r="N65" t="str">
        <f t="shared" si="54"/>
        <v/>
      </c>
      <c r="O65" t="str">
        <f t="shared" si="55"/>
        <v/>
      </c>
      <c r="P65" t="str">
        <f t="shared" si="56"/>
        <v/>
      </c>
      <c r="Q65" t="str">
        <f t="shared" si="57"/>
        <v/>
      </c>
      <c r="R65" s="1">
        <f t="shared" si="58"/>
        <v>16</v>
      </c>
    </row>
    <row r="66" spans="1:18">
      <c r="A66" s="1">
        <v>11</v>
      </c>
      <c r="B66" s="1">
        <v>1</v>
      </c>
      <c r="C66" s="1">
        <v>1</v>
      </c>
      <c r="D66" s="1"/>
      <c r="E66" s="1">
        <v>1</v>
      </c>
      <c r="F66" s="1"/>
      <c r="G66" s="1"/>
      <c r="J66" s="1">
        <f t="shared" si="50"/>
        <v>1.1</v>
      </c>
      <c r="K66">
        <f t="shared" si="51"/>
        <v>2.2</v>
      </c>
      <c r="L66" t="str">
        <f t="shared" si="52"/>
        <v/>
      </c>
      <c r="M66">
        <f t="shared" si="53"/>
        <v>13.8</v>
      </c>
      <c r="N66" t="str">
        <f t="shared" si="54"/>
        <v/>
      </c>
      <c r="O66" t="str">
        <f t="shared" si="55"/>
        <v/>
      </c>
      <c r="P66" t="str">
        <f t="shared" si="56"/>
        <v/>
      </c>
      <c r="Q66" t="str">
        <f t="shared" si="57"/>
        <v/>
      </c>
      <c r="R66" s="1">
        <f t="shared" si="58"/>
        <v>17.1</v>
      </c>
    </row>
    <row r="67" spans="1:18">
      <c r="A67" s="1">
        <v>12</v>
      </c>
      <c r="D67" s="1">
        <v>1</v>
      </c>
      <c r="E67" s="1">
        <v>1</v>
      </c>
      <c r="F67" s="1"/>
      <c r="G67" s="1"/>
      <c r="J67" s="1" t="str">
        <f t="shared" si="50"/>
        <v/>
      </c>
      <c r="K67" t="str">
        <f t="shared" si="51"/>
        <v/>
      </c>
      <c r="L67">
        <f t="shared" si="52"/>
        <v>4.4</v>
      </c>
      <c r="M67">
        <f t="shared" si="53"/>
        <v>13.8</v>
      </c>
      <c r="N67" t="str">
        <f t="shared" si="54"/>
        <v/>
      </c>
      <c r="O67" t="str">
        <f t="shared" si="55"/>
        <v/>
      </c>
      <c r="P67" t="str">
        <f t="shared" si="56"/>
        <v/>
      </c>
      <c r="Q67" t="str">
        <f t="shared" si="57"/>
        <v/>
      </c>
      <c r="R67" s="1">
        <f t="shared" si="58"/>
        <v>18.2</v>
      </c>
    </row>
    <row r="68" spans="1:18">
      <c r="A68" s="1">
        <v>13</v>
      </c>
      <c r="B68" s="1">
        <v>1</v>
      </c>
      <c r="D68" s="1">
        <v>1</v>
      </c>
      <c r="E68" s="1">
        <v>1</v>
      </c>
      <c r="F68" s="1"/>
      <c r="G68" s="1"/>
      <c r="J68" s="1">
        <f t="shared" si="50"/>
        <v>1.1</v>
      </c>
      <c r="K68" t="str">
        <f t="shared" si="51"/>
        <v/>
      </c>
      <c r="L68">
        <f t="shared" si="52"/>
        <v>4.4</v>
      </c>
      <c r="M68">
        <f t="shared" si="53"/>
        <v>13.8</v>
      </c>
      <c r="N68" t="str">
        <f t="shared" si="54"/>
        <v/>
      </c>
      <c r="O68" t="str">
        <f t="shared" si="55"/>
        <v/>
      </c>
      <c r="P68" t="str">
        <f t="shared" si="56"/>
        <v/>
      </c>
      <c r="Q68" t="str">
        <f t="shared" si="57"/>
        <v/>
      </c>
      <c r="R68" s="1">
        <f t="shared" si="58"/>
        <v>19.3</v>
      </c>
    </row>
    <row r="69" spans="1:18">
      <c r="A69" s="1">
        <v>14</v>
      </c>
      <c r="C69" s="1">
        <v>1</v>
      </c>
      <c r="D69" s="1">
        <v>1</v>
      </c>
      <c r="E69" s="1">
        <v>1</v>
      </c>
      <c r="F69" s="1"/>
      <c r="G69" s="1"/>
      <c r="J69" s="1" t="str">
        <f t="shared" si="50"/>
        <v/>
      </c>
      <c r="K69">
        <f t="shared" si="51"/>
        <v>2.2</v>
      </c>
      <c r="L69">
        <f t="shared" si="52"/>
        <v>4.4</v>
      </c>
      <c r="M69">
        <f t="shared" si="53"/>
        <v>13.8</v>
      </c>
      <c r="N69" t="str">
        <f t="shared" si="54"/>
        <v/>
      </c>
      <c r="O69" t="str">
        <f t="shared" si="55"/>
        <v/>
      </c>
      <c r="P69" t="str">
        <f t="shared" si="56"/>
        <v/>
      </c>
      <c r="Q69" t="str">
        <f t="shared" si="57"/>
        <v/>
      </c>
      <c r="R69" s="1">
        <f t="shared" si="58"/>
        <v>20.4</v>
      </c>
    </row>
    <row r="70" spans="1:18">
      <c r="A70" s="1">
        <v>15</v>
      </c>
      <c r="B70" s="1">
        <v>1</v>
      </c>
      <c r="C70" s="1">
        <v>1</v>
      </c>
      <c r="D70" s="1">
        <v>1</v>
      </c>
      <c r="E70" s="1">
        <v>1</v>
      </c>
      <c r="F70" s="1"/>
      <c r="G70" s="1"/>
      <c r="J70" s="1">
        <f t="shared" si="50"/>
        <v>1.1</v>
      </c>
      <c r="K70">
        <f t="shared" si="51"/>
        <v>2.2</v>
      </c>
      <c r="L70">
        <f t="shared" si="52"/>
        <v>4.4</v>
      </c>
      <c r="M70">
        <f t="shared" si="53"/>
        <v>13.8</v>
      </c>
      <c r="N70" t="str">
        <f t="shared" si="54"/>
        <v/>
      </c>
      <c r="O70" t="str">
        <f t="shared" si="55"/>
        <v/>
      </c>
      <c r="P70" t="str">
        <f t="shared" si="56"/>
        <v/>
      </c>
      <c r="Q70" t="str">
        <f t="shared" si="57"/>
        <v/>
      </c>
      <c r="R70" s="1">
        <f t="shared" si="58"/>
        <v>21.5</v>
      </c>
    </row>
    <row r="71" spans="1:18">
      <c r="A71" s="1">
        <v>16</v>
      </c>
      <c r="D71" s="1"/>
      <c r="F71" s="1">
        <v>1</v>
      </c>
      <c r="G71" s="1"/>
      <c r="J71" s="1" t="str">
        <f t="shared" si="50"/>
        <v/>
      </c>
      <c r="K71" t="str">
        <f t="shared" si="51"/>
        <v/>
      </c>
      <c r="L71" t="str">
        <f t="shared" si="52"/>
        <v/>
      </c>
      <c r="M71" t="str">
        <f t="shared" si="53"/>
        <v/>
      </c>
      <c r="N71">
        <f t="shared" si="54"/>
        <v>20.7</v>
      </c>
      <c r="O71" t="str">
        <f t="shared" si="55"/>
        <v/>
      </c>
      <c r="P71" t="str">
        <f t="shared" si="56"/>
        <v/>
      </c>
      <c r="Q71" t="str">
        <f t="shared" si="57"/>
        <v/>
      </c>
      <c r="R71" s="1">
        <f t="shared" si="58"/>
        <v>20.7</v>
      </c>
    </row>
    <row r="72" spans="1:18">
      <c r="A72" s="1">
        <v>17</v>
      </c>
      <c r="B72" s="1">
        <v>1</v>
      </c>
      <c r="D72" s="1"/>
      <c r="F72" s="1">
        <v>1</v>
      </c>
      <c r="G72" s="1"/>
      <c r="J72" s="1">
        <f t="shared" si="50"/>
        <v>1.1</v>
      </c>
      <c r="K72" t="str">
        <f t="shared" si="51"/>
        <v/>
      </c>
      <c r="L72" t="str">
        <f t="shared" si="52"/>
        <v/>
      </c>
      <c r="M72" t="str">
        <f t="shared" si="53"/>
        <v/>
      </c>
      <c r="N72">
        <f t="shared" si="54"/>
        <v>20.7</v>
      </c>
      <c r="O72" t="str">
        <f t="shared" si="55"/>
        <v/>
      </c>
      <c r="P72" t="str">
        <f t="shared" si="56"/>
        <v/>
      </c>
      <c r="Q72" t="str">
        <f t="shared" si="57"/>
        <v/>
      </c>
      <c r="R72" s="1">
        <f t="shared" si="58"/>
        <v>21.8</v>
      </c>
    </row>
    <row r="73" spans="1:18">
      <c r="A73" s="1">
        <v>18</v>
      </c>
      <c r="C73" s="1">
        <v>1</v>
      </c>
      <c r="D73" s="1"/>
      <c r="F73" s="1">
        <v>1</v>
      </c>
      <c r="G73" s="1"/>
      <c r="J73" s="1" t="str">
        <f t="shared" si="50"/>
        <v/>
      </c>
      <c r="K73">
        <f t="shared" si="51"/>
        <v>2.2</v>
      </c>
      <c r="L73" t="str">
        <f t="shared" si="52"/>
        <v/>
      </c>
      <c r="M73" t="str">
        <f t="shared" si="53"/>
        <v/>
      </c>
      <c r="N73">
        <f t="shared" si="54"/>
        <v>20.7</v>
      </c>
      <c r="O73" t="str">
        <f t="shared" si="55"/>
        <v/>
      </c>
      <c r="P73" t="str">
        <f t="shared" si="56"/>
        <v/>
      </c>
      <c r="Q73" t="str">
        <f t="shared" si="57"/>
        <v/>
      </c>
      <c r="R73" s="1">
        <f t="shared" si="58"/>
        <v>22.9</v>
      </c>
    </row>
    <row r="74" spans="1:18">
      <c r="A74" s="1">
        <v>19</v>
      </c>
      <c r="B74" s="1">
        <v>1</v>
      </c>
      <c r="C74" s="1">
        <v>1</v>
      </c>
      <c r="D74" s="1"/>
      <c r="F74" s="1">
        <v>1</v>
      </c>
      <c r="G74" s="1"/>
      <c r="J74" s="1">
        <f t="shared" si="50"/>
        <v>1.1</v>
      </c>
      <c r="K74">
        <f t="shared" si="51"/>
        <v>2.2</v>
      </c>
      <c r="L74" t="str">
        <f t="shared" si="52"/>
        <v/>
      </c>
      <c r="M74" t="str">
        <f t="shared" si="53"/>
        <v/>
      </c>
      <c r="N74">
        <f t="shared" si="54"/>
        <v>20.7</v>
      </c>
      <c r="O74" t="str">
        <f t="shared" si="55"/>
        <v/>
      </c>
      <c r="P74" t="str">
        <f t="shared" si="56"/>
        <v/>
      </c>
      <c r="Q74" t="str">
        <f t="shared" si="57"/>
        <v/>
      </c>
      <c r="R74" s="1">
        <f t="shared" si="58"/>
        <v>24</v>
      </c>
    </row>
    <row r="75" spans="1:18">
      <c r="A75" s="1">
        <v>20</v>
      </c>
      <c r="D75" s="1">
        <v>1</v>
      </c>
      <c r="F75" s="1">
        <v>1</v>
      </c>
      <c r="G75" s="1"/>
      <c r="J75" s="1" t="str">
        <f t="shared" si="50"/>
        <v/>
      </c>
      <c r="K75" t="str">
        <f t="shared" si="51"/>
        <v/>
      </c>
      <c r="L75">
        <f t="shared" si="52"/>
        <v>4.4</v>
      </c>
      <c r="M75" t="str">
        <f t="shared" si="53"/>
        <v/>
      </c>
      <c r="N75">
        <f t="shared" si="54"/>
        <v>20.7</v>
      </c>
      <c r="O75" t="str">
        <f t="shared" si="55"/>
        <v/>
      </c>
      <c r="P75" t="str">
        <f t="shared" si="56"/>
        <v/>
      </c>
      <c r="Q75" t="str">
        <f t="shared" si="57"/>
        <v/>
      </c>
      <c r="R75" s="1">
        <f t="shared" si="58"/>
        <v>25.1</v>
      </c>
    </row>
    <row r="76" spans="1:18">
      <c r="A76" s="1">
        <v>21</v>
      </c>
      <c r="B76" s="1">
        <v>1</v>
      </c>
      <c r="D76" s="1">
        <v>1</v>
      </c>
      <c r="F76" s="1">
        <v>1</v>
      </c>
      <c r="G76" s="1"/>
      <c r="J76" s="1">
        <f t="shared" si="50"/>
        <v>1.1</v>
      </c>
      <c r="K76" t="str">
        <f t="shared" si="51"/>
        <v/>
      </c>
      <c r="L76">
        <f t="shared" si="52"/>
        <v>4.4</v>
      </c>
      <c r="M76" t="str">
        <f t="shared" si="53"/>
        <v/>
      </c>
      <c r="N76">
        <f t="shared" si="54"/>
        <v>20.7</v>
      </c>
      <c r="O76" t="str">
        <f t="shared" si="55"/>
        <v/>
      </c>
      <c r="P76" t="str">
        <f t="shared" si="56"/>
        <v/>
      </c>
      <c r="Q76" t="str">
        <f t="shared" si="57"/>
        <v/>
      </c>
      <c r="R76" s="1">
        <f t="shared" si="58"/>
        <v>26.2</v>
      </c>
    </row>
    <row r="77" spans="1:18">
      <c r="A77" s="1">
        <v>22</v>
      </c>
      <c r="C77" s="1">
        <v>1</v>
      </c>
      <c r="D77" s="1">
        <v>1</v>
      </c>
      <c r="F77" s="1">
        <v>1</v>
      </c>
      <c r="G77" s="1"/>
      <c r="J77" s="1" t="str">
        <f t="shared" si="50"/>
        <v/>
      </c>
      <c r="K77">
        <f t="shared" si="51"/>
        <v>2.2</v>
      </c>
      <c r="L77">
        <f t="shared" si="52"/>
        <v>4.4</v>
      </c>
      <c r="M77" t="str">
        <f t="shared" si="53"/>
        <v/>
      </c>
      <c r="N77">
        <f t="shared" si="54"/>
        <v>20.7</v>
      </c>
      <c r="O77" t="str">
        <f t="shared" si="55"/>
        <v/>
      </c>
      <c r="P77" t="str">
        <f t="shared" si="56"/>
        <v/>
      </c>
      <c r="Q77" t="str">
        <f t="shared" si="57"/>
        <v/>
      </c>
      <c r="R77" s="1">
        <f t="shared" si="58"/>
        <v>27.3</v>
      </c>
    </row>
    <row r="78" spans="1:18">
      <c r="A78" s="1">
        <v>23</v>
      </c>
      <c r="B78" s="1">
        <v>1</v>
      </c>
      <c r="C78" s="1">
        <v>1</v>
      </c>
      <c r="D78" s="1">
        <v>1</v>
      </c>
      <c r="F78" s="1">
        <v>1</v>
      </c>
      <c r="G78" s="1"/>
      <c r="J78" s="1">
        <f t="shared" si="50"/>
        <v>1.1</v>
      </c>
      <c r="K78">
        <f t="shared" si="51"/>
        <v>2.2</v>
      </c>
      <c r="L78">
        <f t="shared" si="52"/>
        <v>4.4</v>
      </c>
      <c r="M78" t="str">
        <f t="shared" si="53"/>
        <v/>
      </c>
      <c r="N78">
        <f t="shared" si="54"/>
        <v>20.7</v>
      </c>
      <c r="O78" t="str">
        <f t="shared" si="55"/>
        <v/>
      </c>
      <c r="P78" t="str">
        <f t="shared" si="56"/>
        <v/>
      </c>
      <c r="Q78" t="str">
        <f t="shared" si="57"/>
        <v/>
      </c>
      <c r="R78" s="1">
        <f t="shared" si="58"/>
        <v>28.4</v>
      </c>
    </row>
    <row r="79" spans="1:18">
      <c r="A79" s="1">
        <v>24</v>
      </c>
      <c r="D79" s="1"/>
      <c r="E79" s="1">
        <v>1</v>
      </c>
      <c r="F79" s="1">
        <v>1</v>
      </c>
      <c r="G79" s="1"/>
      <c r="J79" s="1" t="str">
        <f t="shared" si="50"/>
        <v/>
      </c>
      <c r="K79" t="str">
        <f t="shared" si="51"/>
        <v/>
      </c>
      <c r="L79" t="str">
        <f t="shared" si="52"/>
        <v/>
      </c>
      <c r="M79">
        <f t="shared" si="53"/>
        <v>13.8</v>
      </c>
      <c r="N79">
        <f t="shared" si="54"/>
        <v>20.7</v>
      </c>
      <c r="O79" t="str">
        <f t="shared" si="55"/>
        <v/>
      </c>
      <c r="P79" t="str">
        <f t="shared" si="56"/>
        <v/>
      </c>
      <c r="Q79" t="str">
        <f t="shared" si="57"/>
        <v/>
      </c>
      <c r="R79" s="1">
        <f t="shared" si="58"/>
        <v>34.5</v>
      </c>
    </row>
    <row r="80" spans="1:18">
      <c r="A80" s="1">
        <v>25</v>
      </c>
      <c r="B80" s="1">
        <v>1</v>
      </c>
      <c r="D80" s="1"/>
      <c r="E80" s="1">
        <v>1</v>
      </c>
      <c r="F80" s="1">
        <v>1</v>
      </c>
      <c r="G80" s="1"/>
      <c r="J80" s="1">
        <f t="shared" si="50"/>
        <v>1.1</v>
      </c>
      <c r="K80" t="str">
        <f t="shared" si="51"/>
        <v/>
      </c>
      <c r="L80" t="str">
        <f t="shared" si="52"/>
        <v/>
      </c>
      <c r="M80">
        <f t="shared" si="53"/>
        <v>13.8</v>
      </c>
      <c r="N80">
        <f t="shared" si="54"/>
        <v>20.7</v>
      </c>
      <c r="O80" t="str">
        <f t="shared" si="55"/>
        <v/>
      </c>
      <c r="P80" t="str">
        <f t="shared" si="56"/>
        <v/>
      </c>
      <c r="Q80" t="str">
        <f t="shared" si="57"/>
        <v/>
      </c>
      <c r="R80" s="1">
        <f t="shared" si="58"/>
        <v>35.6</v>
      </c>
    </row>
    <row r="81" spans="1:18">
      <c r="A81" s="1">
        <v>26</v>
      </c>
      <c r="C81" s="1">
        <v>1</v>
      </c>
      <c r="D81" s="1"/>
      <c r="E81" s="1">
        <v>1</v>
      </c>
      <c r="F81" s="1">
        <v>1</v>
      </c>
      <c r="G81" s="1"/>
      <c r="J81" s="1" t="str">
        <f t="shared" si="50"/>
        <v/>
      </c>
      <c r="K81">
        <f t="shared" si="51"/>
        <v>2.2</v>
      </c>
      <c r="L81" t="str">
        <f t="shared" si="52"/>
        <v/>
      </c>
      <c r="M81">
        <f t="shared" si="53"/>
        <v>13.8</v>
      </c>
      <c r="N81">
        <f t="shared" si="54"/>
        <v>20.7</v>
      </c>
      <c r="O81" t="str">
        <f t="shared" si="55"/>
        <v/>
      </c>
      <c r="P81" t="str">
        <f t="shared" si="56"/>
        <v/>
      </c>
      <c r="Q81" t="str">
        <f t="shared" si="57"/>
        <v/>
      </c>
      <c r="R81" s="1">
        <f t="shared" si="58"/>
        <v>36.7</v>
      </c>
    </row>
    <row r="82" spans="1:18">
      <c r="A82" s="1">
        <v>27</v>
      </c>
      <c r="B82" s="1">
        <v>1</v>
      </c>
      <c r="C82" s="1">
        <v>1</v>
      </c>
      <c r="D82" s="1"/>
      <c r="E82" s="1">
        <v>1</v>
      </c>
      <c r="F82" s="1">
        <v>1</v>
      </c>
      <c r="G82" s="1"/>
      <c r="J82" s="1">
        <f t="shared" si="50"/>
        <v>1.1</v>
      </c>
      <c r="K82">
        <f t="shared" si="51"/>
        <v>2.2</v>
      </c>
      <c r="L82" t="str">
        <f t="shared" si="52"/>
        <v/>
      </c>
      <c r="M82">
        <f t="shared" si="53"/>
        <v>13.8</v>
      </c>
      <c r="N82">
        <f t="shared" si="54"/>
        <v>20.7</v>
      </c>
      <c r="O82" t="str">
        <f t="shared" si="55"/>
        <v/>
      </c>
      <c r="P82" t="str">
        <f t="shared" si="56"/>
        <v/>
      </c>
      <c r="Q82" t="str">
        <f t="shared" si="57"/>
        <v/>
      </c>
      <c r="R82" s="1">
        <f t="shared" si="58"/>
        <v>37.8</v>
      </c>
    </row>
    <row r="83" spans="1:18">
      <c r="A83" s="1">
        <v>28</v>
      </c>
      <c r="D83" s="1">
        <v>1</v>
      </c>
      <c r="E83" s="1">
        <v>1</v>
      </c>
      <c r="F83" s="1">
        <v>1</v>
      </c>
      <c r="G83" s="1"/>
      <c r="J83" s="1" t="str">
        <f t="shared" si="50"/>
        <v/>
      </c>
      <c r="K83" t="str">
        <f t="shared" si="51"/>
        <v/>
      </c>
      <c r="L83">
        <f t="shared" si="52"/>
        <v>4.4</v>
      </c>
      <c r="M83">
        <f t="shared" si="53"/>
        <v>13.8</v>
      </c>
      <c r="N83">
        <f t="shared" si="54"/>
        <v>20.7</v>
      </c>
      <c r="O83" t="str">
        <f t="shared" si="55"/>
        <v/>
      </c>
      <c r="P83" t="str">
        <f t="shared" si="56"/>
        <v/>
      </c>
      <c r="Q83" t="str">
        <f t="shared" si="57"/>
        <v/>
      </c>
      <c r="R83" s="1">
        <f t="shared" si="58"/>
        <v>38.9</v>
      </c>
    </row>
    <row r="84" spans="1:18">
      <c r="A84" s="1">
        <v>29</v>
      </c>
      <c r="B84" s="1">
        <v>1</v>
      </c>
      <c r="D84" s="1">
        <v>1</v>
      </c>
      <c r="E84" s="1">
        <v>1</v>
      </c>
      <c r="F84" s="1">
        <v>1</v>
      </c>
      <c r="G84" s="1"/>
      <c r="J84" s="1">
        <f t="shared" si="50"/>
        <v>1.1</v>
      </c>
      <c r="K84" t="str">
        <f t="shared" si="51"/>
        <v/>
      </c>
      <c r="L84">
        <f t="shared" si="52"/>
        <v>4.4</v>
      </c>
      <c r="M84">
        <f t="shared" si="53"/>
        <v>13.8</v>
      </c>
      <c r="N84">
        <f t="shared" si="54"/>
        <v>20.7</v>
      </c>
      <c r="O84" t="str">
        <f t="shared" si="55"/>
        <v/>
      </c>
      <c r="P84" t="str">
        <f t="shared" si="56"/>
        <v/>
      </c>
      <c r="Q84" t="str">
        <f t="shared" si="57"/>
        <v/>
      </c>
      <c r="R84" s="1">
        <f t="shared" si="58"/>
        <v>40</v>
      </c>
    </row>
    <row r="85" spans="1:18">
      <c r="A85" s="1">
        <v>30</v>
      </c>
      <c r="C85" s="1">
        <v>1</v>
      </c>
      <c r="D85" s="1">
        <v>1</v>
      </c>
      <c r="E85" s="1">
        <v>1</v>
      </c>
      <c r="F85" s="1">
        <v>1</v>
      </c>
      <c r="G85" s="1"/>
      <c r="J85" s="1" t="str">
        <f t="shared" si="50"/>
        <v/>
      </c>
      <c r="K85">
        <f t="shared" si="51"/>
        <v>2.2</v>
      </c>
      <c r="L85">
        <f t="shared" si="52"/>
        <v>4.4</v>
      </c>
      <c r="M85">
        <f t="shared" si="53"/>
        <v>13.8</v>
      </c>
      <c r="N85">
        <f t="shared" si="54"/>
        <v>20.7</v>
      </c>
      <c r="O85" t="str">
        <f t="shared" si="55"/>
        <v/>
      </c>
      <c r="P85" t="str">
        <f t="shared" si="56"/>
        <v/>
      </c>
      <c r="Q85" t="str">
        <f t="shared" si="57"/>
        <v/>
      </c>
      <c r="R85" s="1">
        <f t="shared" si="58"/>
        <v>41.1</v>
      </c>
    </row>
    <row r="86" spans="1:18">
      <c r="A86" s="1">
        <v>31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/>
      <c r="J86" s="1">
        <f t="shared" si="50"/>
        <v>1.1</v>
      </c>
      <c r="K86">
        <f t="shared" si="51"/>
        <v>2.2</v>
      </c>
      <c r="L86">
        <f t="shared" si="52"/>
        <v>4.4</v>
      </c>
      <c r="M86">
        <f t="shared" si="53"/>
        <v>13.8</v>
      </c>
      <c r="N86">
        <f t="shared" si="54"/>
        <v>20.7</v>
      </c>
      <c r="O86" t="str">
        <f t="shared" si="55"/>
        <v/>
      </c>
      <c r="P86" t="str">
        <f t="shared" si="56"/>
        <v/>
      </c>
      <c r="Q86" t="str">
        <f t="shared" si="57"/>
        <v/>
      </c>
      <c r="R86" s="1">
        <f t="shared" si="58"/>
        <v>42.2</v>
      </c>
    </row>
    <row r="87" spans="1:18">
      <c r="A87" s="1">
        <v>32</v>
      </c>
      <c r="D87" s="1"/>
      <c r="F87" s="1"/>
      <c r="G87" s="1">
        <v>1</v>
      </c>
      <c r="J87" s="1" t="str">
        <f t="shared" si="50"/>
        <v/>
      </c>
      <c r="K87" t="str">
        <f t="shared" si="51"/>
        <v/>
      </c>
      <c r="L87" t="str">
        <f t="shared" si="52"/>
        <v/>
      </c>
      <c r="M87" t="str">
        <f t="shared" si="53"/>
        <v/>
      </c>
      <c r="N87" t="str">
        <f t="shared" si="54"/>
        <v/>
      </c>
      <c r="O87">
        <f t="shared" si="55"/>
        <v>32.2</v>
      </c>
      <c r="P87" t="str">
        <f t="shared" si="56"/>
        <v/>
      </c>
      <c r="Q87" t="str">
        <f t="shared" si="57"/>
        <v/>
      </c>
      <c r="R87" s="1">
        <f t="shared" si="58"/>
        <v>32.2</v>
      </c>
    </row>
    <row r="88" spans="1:18">
      <c r="A88" s="1">
        <v>33</v>
      </c>
      <c r="B88" s="1">
        <v>1</v>
      </c>
      <c r="D88" s="1"/>
      <c r="F88" s="1"/>
      <c r="G88" s="1">
        <v>1</v>
      </c>
      <c r="J88" s="1">
        <f t="shared" si="50"/>
        <v>1.1</v>
      </c>
      <c r="K88" t="str">
        <f t="shared" si="51"/>
        <v/>
      </c>
      <c r="L88" t="str">
        <f t="shared" si="52"/>
        <v/>
      </c>
      <c r="M88" t="str">
        <f t="shared" si="53"/>
        <v/>
      </c>
      <c r="N88" t="str">
        <f t="shared" si="54"/>
        <v/>
      </c>
      <c r="O88">
        <f t="shared" si="55"/>
        <v>32.2</v>
      </c>
      <c r="P88" t="str">
        <f t="shared" si="56"/>
        <v/>
      </c>
      <c r="Q88" t="str">
        <f t="shared" si="57"/>
        <v/>
      </c>
      <c r="R88" s="1">
        <f t="shared" si="58"/>
        <v>33.3</v>
      </c>
    </row>
    <row r="89" spans="1:18">
      <c r="A89" s="1">
        <v>34</v>
      </c>
      <c r="C89" s="1">
        <v>1</v>
      </c>
      <c r="D89" s="1"/>
      <c r="F89" s="1"/>
      <c r="G89" s="1">
        <v>1</v>
      </c>
      <c r="J89" s="1" t="str">
        <f t="shared" ref="J89:J119" si="59">IF(B89=1,$G$39,"")</f>
        <v/>
      </c>
      <c r="K89">
        <f t="shared" ref="K89:K119" si="60">IF(C89=1,$G$40,"")</f>
        <v>2.2</v>
      </c>
      <c r="L89" t="str">
        <f t="shared" ref="L89:L119" si="61">IF(D89=1,$G$41,"")</f>
        <v/>
      </c>
      <c r="M89" t="str">
        <f t="shared" ref="M89:M119" si="62">IF(E89=1,$G$42,"")</f>
        <v/>
      </c>
      <c r="N89" t="str">
        <f t="shared" ref="N89:N119" si="63">IF(F89=1,$G$43,"")</f>
        <v/>
      </c>
      <c r="O89">
        <f t="shared" ref="O89:O119" si="64">IF(G89=1,$G$44,"")</f>
        <v>32.2</v>
      </c>
      <c r="P89" t="str">
        <f t="shared" ref="P89:P119" si="65">IF(H89=1,$G$45,"")</f>
        <v/>
      </c>
      <c r="Q89" t="str">
        <f t="shared" ref="Q89:Q119" si="66">IF(I89=1,$G$46,"")</f>
        <v/>
      </c>
      <c r="R89" s="1">
        <f t="shared" ref="R89:R119" si="67">SUM(J89:Q89)</f>
        <v>34.4</v>
      </c>
    </row>
    <row r="90" spans="1:18">
      <c r="A90" s="1">
        <v>35</v>
      </c>
      <c r="B90" s="1">
        <v>1</v>
      </c>
      <c r="C90" s="1">
        <v>1</v>
      </c>
      <c r="D90" s="1"/>
      <c r="F90" s="1"/>
      <c r="G90" s="1">
        <v>1</v>
      </c>
      <c r="J90" s="1">
        <f t="shared" si="59"/>
        <v>1.1</v>
      </c>
      <c r="K90">
        <f t="shared" si="60"/>
        <v>2.2</v>
      </c>
      <c r="L90" t="str">
        <f t="shared" si="61"/>
        <v/>
      </c>
      <c r="M90" t="str">
        <f t="shared" si="62"/>
        <v/>
      </c>
      <c r="N90" t="str">
        <f t="shared" si="63"/>
        <v/>
      </c>
      <c r="O90">
        <f t="shared" si="64"/>
        <v>32.2</v>
      </c>
      <c r="P90" t="str">
        <f t="shared" si="65"/>
        <v/>
      </c>
      <c r="Q90" t="str">
        <f t="shared" si="66"/>
        <v/>
      </c>
      <c r="R90" s="1">
        <f t="shared" si="67"/>
        <v>35.5</v>
      </c>
    </row>
    <row r="91" spans="1:18">
      <c r="A91" s="1">
        <v>36</v>
      </c>
      <c r="D91" s="1">
        <v>1</v>
      </c>
      <c r="F91" s="1"/>
      <c r="G91" s="1">
        <v>1</v>
      </c>
      <c r="J91" s="1" t="str">
        <f t="shared" si="59"/>
        <v/>
      </c>
      <c r="K91" t="str">
        <f t="shared" si="60"/>
        <v/>
      </c>
      <c r="L91">
        <f t="shared" si="61"/>
        <v>4.4</v>
      </c>
      <c r="M91" t="str">
        <f t="shared" si="62"/>
        <v/>
      </c>
      <c r="N91" t="str">
        <f t="shared" si="63"/>
        <v/>
      </c>
      <c r="O91">
        <f t="shared" si="64"/>
        <v>32.2</v>
      </c>
      <c r="P91" t="str">
        <f t="shared" si="65"/>
        <v/>
      </c>
      <c r="Q91" t="str">
        <f t="shared" si="66"/>
        <v/>
      </c>
      <c r="R91" s="1">
        <f t="shared" si="67"/>
        <v>36.6</v>
      </c>
    </row>
    <row r="92" spans="1:18">
      <c r="A92" s="1">
        <v>37</v>
      </c>
      <c r="B92" s="1">
        <v>1</v>
      </c>
      <c r="D92" s="1">
        <v>1</v>
      </c>
      <c r="F92" s="1"/>
      <c r="G92" s="1">
        <v>1</v>
      </c>
      <c r="J92" s="1">
        <f t="shared" si="59"/>
        <v>1.1</v>
      </c>
      <c r="K92" t="str">
        <f t="shared" si="60"/>
        <v/>
      </c>
      <c r="L92">
        <f t="shared" si="61"/>
        <v>4.4</v>
      </c>
      <c r="M92" t="str">
        <f t="shared" si="62"/>
        <v/>
      </c>
      <c r="N92" t="str">
        <f t="shared" si="63"/>
        <v/>
      </c>
      <c r="O92">
        <f t="shared" si="64"/>
        <v>32.2</v>
      </c>
      <c r="P92" t="str">
        <f t="shared" si="65"/>
        <v/>
      </c>
      <c r="Q92" t="str">
        <f t="shared" si="66"/>
        <v/>
      </c>
      <c r="R92" s="1">
        <f t="shared" si="67"/>
        <v>37.7</v>
      </c>
    </row>
    <row r="93" spans="1:18">
      <c r="A93" s="1">
        <v>38</v>
      </c>
      <c r="C93" s="1">
        <v>1</v>
      </c>
      <c r="D93" s="1">
        <v>1</v>
      </c>
      <c r="F93" s="1"/>
      <c r="G93" s="1">
        <v>1</v>
      </c>
      <c r="J93" s="1" t="str">
        <f t="shared" si="59"/>
        <v/>
      </c>
      <c r="K93">
        <f t="shared" si="60"/>
        <v>2.2</v>
      </c>
      <c r="L93">
        <f t="shared" si="61"/>
        <v>4.4</v>
      </c>
      <c r="M93" t="str">
        <f t="shared" si="62"/>
        <v/>
      </c>
      <c r="N93" t="str">
        <f t="shared" si="63"/>
        <v/>
      </c>
      <c r="O93">
        <f t="shared" si="64"/>
        <v>32.2</v>
      </c>
      <c r="P93" t="str">
        <f t="shared" si="65"/>
        <v/>
      </c>
      <c r="Q93" t="str">
        <f t="shared" si="66"/>
        <v/>
      </c>
      <c r="R93" s="1">
        <f t="shared" si="67"/>
        <v>38.8</v>
      </c>
    </row>
    <row r="94" spans="1:18">
      <c r="A94" s="1">
        <v>39</v>
      </c>
      <c r="B94" s="1">
        <v>1</v>
      </c>
      <c r="C94" s="1">
        <v>1</v>
      </c>
      <c r="D94" s="1">
        <v>1</v>
      </c>
      <c r="F94" s="1"/>
      <c r="G94" s="1">
        <v>1</v>
      </c>
      <c r="J94" s="1">
        <f t="shared" si="59"/>
        <v>1.1</v>
      </c>
      <c r="K94">
        <f t="shared" si="60"/>
        <v>2.2</v>
      </c>
      <c r="L94">
        <f t="shared" si="61"/>
        <v>4.4</v>
      </c>
      <c r="M94" t="str">
        <f t="shared" si="62"/>
        <v/>
      </c>
      <c r="N94" t="str">
        <f t="shared" si="63"/>
        <v/>
      </c>
      <c r="O94">
        <f t="shared" si="64"/>
        <v>32.2</v>
      </c>
      <c r="P94" t="str">
        <f t="shared" si="65"/>
        <v/>
      </c>
      <c r="Q94" t="str">
        <f t="shared" si="66"/>
        <v/>
      </c>
      <c r="R94" s="1">
        <f t="shared" si="67"/>
        <v>39.9</v>
      </c>
    </row>
    <row r="95" spans="1:18">
      <c r="A95" s="1">
        <v>40</v>
      </c>
      <c r="D95" s="1"/>
      <c r="E95" s="1">
        <v>1</v>
      </c>
      <c r="F95" s="1"/>
      <c r="G95" s="1">
        <v>1</v>
      </c>
      <c r="J95" s="1" t="str">
        <f t="shared" si="59"/>
        <v/>
      </c>
      <c r="K95" t="str">
        <f t="shared" si="60"/>
        <v/>
      </c>
      <c r="L95" t="str">
        <f t="shared" si="61"/>
        <v/>
      </c>
      <c r="M95">
        <f t="shared" si="62"/>
        <v>13.8</v>
      </c>
      <c r="N95" t="str">
        <f t="shared" si="63"/>
        <v/>
      </c>
      <c r="O95">
        <f t="shared" si="64"/>
        <v>32.2</v>
      </c>
      <c r="P95" t="str">
        <f t="shared" si="65"/>
        <v/>
      </c>
      <c r="Q95" t="str">
        <f t="shared" si="66"/>
        <v/>
      </c>
      <c r="R95" s="1">
        <f t="shared" si="67"/>
        <v>46</v>
      </c>
    </row>
    <row r="96" spans="1:18">
      <c r="A96" s="1">
        <v>41</v>
      </c>
      <c r="B96" s="1">
        <v>1</v>
      </c>
      <c r="D96" s="1"/>
      <c r="E96" s="1">
        <v>1</v>
      </c>
      <c r="F96" s="1"/>
      <c r="G96" s="1">
        <v>1</v>
      </c>
      <c r="J96" s="1">
        <f t="shared" si="59"/>
        <v>1.1</v>
      </c>
      <c r="K96" t="str">
        <f t="shared" si="60"/>
        <v/>
      </c>
      <c r="L96" t="str">
        <f t="shared" si="61"/>
        <v/>
      </c>
      <c r="M96">
        <f t="shared" si="62"/>
        <v>13.8</v>
      </c>
      <c r="N96" t="str">
        <f t="shared" si="63"/>
        <v/>
      </c>
      <c r="O96">
        <f t="shared" si="64"/>
        <v>32.2</v>
      </c>
      <c r="P96" t="str">
        <f t="shared" si="65"/>
        <v/>
      </c>
      <c r="Q96" t="str">
        <f t="shared" si="66"/>
        <v/>
      </c>
      <c r="R96" s="1">
        <f t="shared" si="67"/>
        <v>47.1</v>
      </c>
    </row>
    <row r="97" spans="1:18">
      <c r="A97" s="1">
        <v>42</v>
      </c>
      <c r="C97" s="1">
        <v>1</v>
      </c>
      <c r="D97" s="1"/>
      <c r="E97" s="1">
        <v>1</v>
      </c>
      <c r="F97" s="1"/>
      <c r="G97" s="1">
        <v>1</v>
      </c>
      <c r="J97" s="1" t="str">
        <f t="shared" si="59"/>
        <v/>
      </c>
      <c r="K97">
        <f t="shared" si="60"/>
        <v>2.2</v>
      </c>
      <c r="L97" t="str">
        <f t="shared" si="61"/>
        <v/>
      </c>
      <c r="M97">
        <f t="shared" si="62"/>
        <v>13.8</v>
      </c>
      <c r="N97" t="str">
        <f t="shared" si="63"/>
        <v/>
      </c>
      <c r="O97">
        <f t="shared" si="64"/>
        <v>32.2</v>
      </c>
      <c r="P97" t="str">
        <f t="shared" si="65"/>
        <v/>
      </c>
      <c r="Q97" t="str">
        <f t="shared" si="66"/>
        <v/>
      </c>
      <c r="R97" s="1">
        <f t="shared" si="67"/>
        <v>48.2</v>
      </c>
    </row>
    <row r="98" spans="1:18">
      <c r="A98" s="1">
        <v>43</v>
      </c>
      <c r="B98" s="1">
        <v>1</v>
      </c>
      <c r="C98" s="1">
        <v>1</v>
      </c>
      <c r="D98" s="1"/>
      <c r="E98" s="1">
        <v>1</v>
      </c>
      <c r="F98" s="1"/>
      <c r="G98" s="1">
        <v>1</v>
      </c>
      <c r="J98" s="1">
        <f t="shared" si="59"/>
        <v>1.1</v>
      </c>
      <c r="K98">
        <f t="shared" si="60"/>
        <v>2.2</v>
      </c>
      <c r="L98" t="str">
        <f t="shared" si="61"/>
        <v/>
      </c>
      <c r="M98">
        <f t="shared" si="62"/>
        <v>13.8</v>
      </c>
      <c r="N98" t="str">
        <f t="shared" si="63"/>
        <v/>
      </c>
      <c r="O98">
        <f t="shared" si="64"/>
        <v>32.2</v>
      </c>
      <c r="P98" t="str">
        <f t="shared" si="65"/>
        <v/>
      </c>
      <c r="Q98" t="str">
        <f t="shared" si="66"/>
        <v/>
      </c>
      <c r="R98" s="1">
        <f t="shared" si="67"/>
        <v>49.3</v>
      </c>
    </row>
    <row r="99" spans="1:18">
      <c r="A99" s="1">
        <v>44</v>
      </c>
      <c r="D99" s="1">
        <v>1</v>
      </c>
      <c r="E99" s="1">
        <v>1</v>
      </c>
      <c r="F99" s="1"/>
      <c r="G99" s="1">
        <v>1</v>
      </c>
      <c r="J99" s="1" t="str">
        <f t="shared" si="59"/>
        <v/>
      </c>
      <c r="K99" t="str">
        <f t="shared" si="60"/>
        <v/>
      </c>
      <c r="L99">
        <f t="shared" si="61"/>
        <v>4.4</v>
      </c>
      <c r="M99">
        <f t="shared" si="62"/>
        <v>13.8</v>
      </c>
      <c r="N99" t="str">
        <f t="shared" si="63"/>
        <v/>
      </c>
      <c r="O99">
        <f t="shared" si="64"/>
        <v>32.2</v>
      </c>
      <c r="P99" t="str">
        <f t="shared" si="65"/>
        <v/>
      </c>
      <c r="Q99" t="str">
        <f t="shared" si="66"/>
        <v/>
      </c>
      <c r="R99" s="1">
        <f t="shared" si="67"/>
        <v>50.4</v>
      </c>
    </row>
    <row r="100" spans="1:18">
      <c r="A100" s="1">
        <v>45</v>
      </c>
      <c r="B100" s="1">
        <v>1</v>
      </c>
      <c r="D100" s="1">
        <v>1</v>
      </c>
      <c r="E100" s="1">
        <v>1</v>
      </c>
      <c r="F100" s="1"/>
      <c r="G100" s="1">
        <v>1</v>
      </c>
      <c r="J100" s="1">
        <f t="shared" si="59"/>
        <v>1.1</v>
      </c>
      <c r="K100" t="str">
        <f t="shared" si="60"/>
        <v/>
      </c>
      <c r="L100">
        <f t="shared" si="61"/>
        <v>4.4</v>
      </c>
      <c r="M100">
        <f t="shared" si="62"/>
        <v>13.8</v>
      </c>
      <c r="N100" t="str">
        <f t="shared" si="63"/>
        <v/>
      </c>
      <c r="O100">
        <f t="shared" si="64"/>
        <v>32.2</v>
      </c>
      <c r="P100" t="str">
        <f t="shared" si="65"/>
        <v/>
      </c>
      <c r="Q100" t="str">
        <f t="shared" si="66"/>
        <v/>
      </c>
      <c r="R100" s="1">
        <f t="shared" si="67"/>
        <v>51.5</v>
      </c>
    </row>
    <row r="101" spans="1:18">
      <c r="A101" s="1">
        <v>46</v>
      </c>
      <c r="C101" s="1">
        <v>1</v>
      </c>
      <c r="D101" s="1">
        <v>1</v>
      </c>
      <c r="E101" s="1">
        <v>1</v>
      </c>
      <c r="F101" s="1"/>
      <c r="G101" s="1">
        <v>1</v>
      </c>
      <c r="J101" s="1" t="str">
        <f t="shared" si="59"/>
        <v/>
      </c>
      <c r="K101">
        <f t="shared" si="60"/>
        <v>2.2</v>
      </c>
      <c r="L101">
        <f t="shared" si="61"/>
        <v>4.4</v>
      </c>
      <c r="M101">
        <f t="shared" si="62"/>
        <v>13.8</v>
      </c>
      <c r="N101" t="str">
        <f t="shared" si="63"/>
        <v/>
      </c>
      <c r="O101">
        <f t="shared" si="64"/>
        <v>32.2</v>
      </c>
      <c r="P101" t="str">
        <f t="shared" si="65"/>
        <v/>
      </c>
      <c r="Q101" t="str">
        <f t="shared" si="66"/>
        <v/>
      </c>
      <c r="R101" s="1">
        <f t="shared" si="67"/>
        <v>52.6</v>
      </c>
    </row>
    <row r="102" spans="1:18">
      <c r="A102" s="1">
        <v>47</v>
      </c>
      <c r="B102" s="1">
        <v>1</v>
      </c>
      <c r="C102" s="1">
        <v>1</v>
      </c>
      <c r="D102" s="1">
        <v>1</v>
      </c>
      <c r="E102" s="1">
        <v>1</v>
      </c>
      <c r="F102" s="1"/>
      <c r="G102" s="1">
        <v>1</v>
      </c>
      <c r="J102" s="1">
        <f t="shared" si="59"/>
        <v>1.1</v>
      </c>
      <c r="K102">
        <f t="shared" si="60"/>
        <v>2.2</v>
      </c>
      <c r="L102">
        <f t="shared" si="61"/>
        <v>4.4</v>
      </c>
      <c r="M102">
        <f t="shared" si="62"/>
        <v>13.8</v>
      </c>
      <c r="N102" t="str">
        <f t="shared" si="63"/>
        <v/>
      </c>
      <c r="O102">
        <f t="shared" si="64"/>
        <v>32.2</v>
      </c>
      <c r="P102" t="str">
        <f t="shared" si="65"/>
        <v/>
      </c>
      <c r="Q102" t="str">
        <f t="shared" si="66"/>
        <v/>
      </c>
      <c r="R102" s="1">
        <f t="shared" si="67"/>
        <v>53.7</v>
      </c>
    </row>
    <row r="103" spans="1:18">
      <c r="A103" s="1">
        <v>48</v>
      </c>
      <c r="D103" s="1"/>
      <c r="F103" s="1">
        <v>1</v>
      </c>
      <c r="G103" s="1">
        <v>1</v>
      </c>
      <c r="J103" s="1" t="str">
        <f t="shared" si="59"/>
        <v/>
      </c>
      <c r="K103" t="str">
        <f t="shared" si="60"/>
        <v/>
      </c>
      <c r="L103" t="str">
        <f t="shared" si="61"/>
        <v/>
      </c>
      <c r="M103" t="str">
        <f t="shared" si="62"/>
        <v/>
      </c>
      <c r="N103">
        <f t="shared" si="63"/>
        <v>20.7</v>
      </c>
      <c r="O103">
        <f t="shared" si="64"/>
        <v>32.2</v>
      </c>
      <c r="P103" t="str">
        <f t="shared" si="65"/>
        <v/>
      </c>
      <c r="Q103" t="str">
        <f t="shared" si="66"/>
        <v/>
      </c>
      <c r="R103" s="1">
        <f t="shared" si="67"/>
        <v>52.9</v>
      </c>
    </row>
    <row r="104" spans="1:18">
      <c r="A104" s="1">
        <v>49</v>
      </c>
      <c r="B104" s="1">
        <v>1</v>
      </c>
      <c r="D104" s="1"/>
      <c r="F104" s="1">
        <v>1</v>
      </c>
      <c r="G104" s="1">
        <v>1</v>
      </c>
      <c r="J104" s="1">
        <f t="shared" si="59"/>
        <v>1.1</v>
      </c>
      <c r="K104" t="str">
        <f t="shared" si="60"/>
        <v/>
      </c>
      <c r="L104" t="str">
        <f t="shared" si="61"/>
        <v/>
      </c>
      <c r="M104" t="str">
        <f t="shared" si="62"/>
        <v/>
      </c>
      <c r="N104">
        <f t="shared" si="63"/>
        <v>20.7</v>
      </c>
      <c r="O104">
        <f t="shared" si="64"/>
        <v>32.2</v>
      </c>
      <c r="P104" t="str">
        <f t="shared" si="65"/>
        <v/>
      </c>
      <c r="Q104" t="str">
        <f t="shared" si="66"/>
        <v/>
      </c>
      <c r="R104" s="1">
        <f t="shared" si="67"/>
        <v>54</v>
      </c>
    </row>
    <row r="105" spans="1:18">
      <c r="A105" s="1">
        <v>50</v>
      </c>
      <c r="C105" s="1">
        <v>1</v>
      </c>
      <c r="D105" s="1"/>
      <c r="F105" s="1">
        <v>1</v>
      </c>
      <c r="G105" s="1">
        <v>1</v>
      </c>
      <c r="J105" s="1" t="str">
        <f t="shared" si="59"/>
        <v/>
      </c>
      <c r="K105">
        <f t="shared" si="60"/>
        <v>2.2</v>
      </c>
      <c r="L105" t="str">
        <f t="shared" si="61"/>
        <v/>
      </c>
      <c r="M105" t="str">
        <f t="shared" si="62"/>
        <v/>
      </c>
      <c r="N105">
        <f t="shared" si="63"/>
        <v>20.7</v>
      </c>
      <c r="O105">
        <f t="shared" si="64"/>
        <v>32.2</v>
      </c>
      <c r="P105" t="str">
        <f t="shared" si="65"/>
        <v/>
      </c>
      <c r="Q105" t="str">
        <f t="shared" si="66"/>
        <v/>
      </c>
      <c r="R105" s="1">
        <f t="shared" si="67"/>
        <v>55.1</v>
      </c>
    </row>
    <row r="106" spans="1:18">
      <c r="A106" s="1">
        <v>51</v>
      </c>
      <c r="B106" s="1">
        <v>1</v>
      </c>
      <c r="C106" s="1">
        <v>1</v>
      </c>
      <c r="D106" s="1"/>
      <c r="F106" s="1">
        <v>1</v>
      </c>
      <c r="G106" s="1">
        <v>1</v>
      </c>
      <c r="J106" s="1">
        <f t="shared" si="59"/>
        <v>1.1</v>
      </c>
      <c r="K106">
        <f t="shared" si="60"/>
        <v>2.2</v>
      </c>
      <c r="L106" t="str">
        <f t="shared" si="61"/>
        <v/>
      </c>
      <c r="M106" t="str">
        <f t="shared" si="62"/>
        <v/>
      </c>
      <c r="N106">
        <f t="shared" si="63"/>
        <v>20.7</v>
      </c>
      <c r="O106">
        <f t="shared" si="64"/>
        <v>32.2</v>
      </c>
      <c r="P106" t="str">
        <f t="shared" si="65"/>
        <v/>
      </c>
      <c r="Q106" t="str">
        <f t="shared" si="66"/>
        <v/>
      </c>
      <c r="R106" s="1">
        <f t="shared" si="67"/>
        <v>56.2</v>
      </c>
    </row>
    <row r="107" spans="1:18">
      <c r="A107" s="1">
        <v>52</v>
      </c>
      <c r="D107" s="1">
        <v>1</v>
      </c>
      <c r="F107" s="1">
        <v>1</v>
      </c>
      <c r="G107" s="1">
        <v>1</v>
      </c>
      <c r="J107" s="1" t="str">
        <f t="shared" si="59"/>
        <v/>
      </c>
      <c r="K107" t="str">
        <f t="shared" si="60"/>
        <v/>
      </c>
      <c r="L107">
        <f t="shared" si="61"/>
        <v>4.4</v>
      </c>
      <c r="M107" t="str">
        <f t="shared" si="62"/>
        <v/>
      </c>
      <c r="N107">
        <f t="shared" si="63"/>
        <v>20.7</v>
      </c>
      <c r="O107">
        <f t="shared" si="64"/>
        <v>32.2</v>
      </c>
      <c r="P107" t="str">
        <f t="shared" si="65"/>
        <v/>
      </c>
      <c r="Q107" t="str">
        <f t="shared" si="66"/>
        <v/>
      </c>
      <c r="R107" s="1">
        <f t="shared" si="67"/>
        <v>57.3</v>
      </c>
    </row>
    <row r="108" spans="1:18">
      <c r="A108" s="1">
        <v>53</v>
      </c>
      <c r="B108" s="1">
        <v>1</v>
      </c>
      <c r="D108" s="1">
        <v>1</v>
      </c>
      <c r="F108" s="1">
        <v>1</v>
      </c>
      <c r="G108" s="1">
        <v>1</v>
      </c>
      <c r="J108" s="1">
        <f t="shared" si="59"/>
        <v>1.1</v>
      </c>
      <c r="K108" t="str">
        <f t="shared" si="60"/>
        <v/>
      </c>
      <c r="L108">
        <f t="shared" si="61"/>
        <v>4.4</v>
      </c>
      <c r="M108" t="str">
        <f t="shared" si="62"/>
        <v/>
      </c>
      <c r="N108">
        <f t="shared" si="63"/>
        <v>20.7</v>
      </c>
      <c r="O108">
        <f t="shared" si="64"/>
        <v>32.2</v>
      </c>
      <c r="P108" t="str">
        <f t="shared" si="65"/>
        <v/>
      </c>
      <c r="Q108" t="str">
        <f t="shared" si="66"/>
        <v/>
      </c>
      <c r="R108" s="1">
        <f t="shared" si="67"/>
        <v>58.4</v>
      </c>
    </row>
    <row r="109" spans="1:18">
      <c r="A109" s="1">
        <v>54</v>
      </c>
      <c r="C109" s="1">
        <v>1</v>
      </c>
      <c r="D109" s="1">
        <v>1</v>
      </c>
      <c r="F109" s="1">
        <v>1</v>
      </c>
      <c r="G109" s="1">
        <v>1</v>
      </c>
      <c r="J109" s="1" t="str">
        <f t="shared" si="59"/>
        <v/>
      </c>
      <c r="K109">
        <f t="shared" si="60"/>
        <v>2.2</v>
      </c>
      <c r="L109">
        <f t="shared" si="61"/>
        <v>4.4</v>
      </c>
      <c r="M109" t="str">
        <f t="shared" si="62"/>
        <v/>
      </c>
      <c r="N109">
        <f t="shared" si="63"/>
        <v>20.7</v>
      </c>
      <c r="O109">
        <f t="shared" si="64"/>
        <v>32.2</v>
      </c>
      <c r="P109" t="str">
        <f t="shared" si="65"/>
        <v/>
      </c>
      <c r="Q109" t="str">
        <f t="shared" si="66"/>
        <v/>
      </c>
      <c r="R109" s="1">
        <f t="shared" si="67"/>
        <v>59.5</v>
      </c>
    </row>
    <row r="110" spans="1:18">
      <c r="A110" s="1">
        <v>55</v>
      </c>
      <c r="B110" s="1">
        <v>1</v>
      </c>
      <c r="C110" s="1">
        <v>1</v>
      </c>
      <c r="D110" s="1">
        <v>1</v>
      </c>
      <c r="F110" s="1">
        <v>1</v>
      </c>
      <c r="G110" s="1">
        <v>1</v>
      </c>
      <c r="J110" s="1">
        <f t="shared" si="59"/>
        <v>1.1</v>
      </c>
      <c r="K110">
        <f t="shared" si="60"/>
        <v>2.2</v>
      </c>
      <c r="L110">
        <f t="shared" si="61"/>
        <v>4.4</v>
      </c>
      <c r="M110" t="str">
        <f t="shared" si="62"/>
        <v/>
      </c>
      <c r="N110">
        <f t="shared" si="63"/>
        <v>20.7</v>
      </c>
      <c r="O110">
        <f t="shared" si="64"/>
        <v>32.2</v>
      </c>
      <c r="P110" t="str">
        <f t="shared" si="65"/>
        <v/>
      </c>
      <c r="Q110" t="str">
        <f t="shared" si="66"/>
        <v/>
      </c>
      <c r="R110" s="1">
        <f t="shared" si="67"/>
        <v>60.6</v>
      </c>
    </row>
    <row r="111" spans="1:18">
      <c r="A111" s="1">
        <v>56</v>
      </c>
      <c r="D111" s="1"/>
      <c r="E111" s="1">
        <v>1</v>
      </c>
      <c r="F111" s="1">
        <v>1</v>
      </c>
      <c r="G111" s="1">
        <v>1</v>
      </c>
      <c r="J111" s="1" t="str">
        <f t="shared" si="59"/>
        <v/>
      </c>
      <c r="K111" t="str">
        <f t="shared" si="60"/>
        <v/>
      </c>
      <c r="L111" t="str">
        <f t="shared" si="61"/>
        <v/>
      </c>
      <c r="M111">
        <f t="shared" si="62"/>
        <v>13.8</v>
      </c>
      <c r="N111">
        <f t="shared" si="63"/>
        <v>20.7</v>
      </c>
      <c r="O111">
        <f t="shared" si="64"/>
        <v>32.2</v>
      </c>
      <c r="P111" t="str">
        <f t="shared" si="65"/>
        <v/>
      </c>
      <c r="Q111" t="str">
        <f t="shared" si="66"/>
        <v/>
      </c>
      <c r="R111" s="1">
        <f t="shared" si="67"/>
        <v>66.7</v>
      </c>
    </row>
    <row r="112" spans="1:18">
      <c r="A112" s="1">
        <v>57</v>
      </c>
      <c r="B112" s="1">
        <v>1</v>
      </c>
      <c r="D112" s="1"/>
      <c r="E112" s="1">
        <v>1</v>
      </c>
      <c r="F112" s="1">
        <v>1</v>
      </c>
      <c r="G112" s="1">
        <v>1</v>
      </c>
      <c r="J112" s="1">
        <f t="shared" si="59"/>
        <v>1.1</v>
      </c>
      <c r="K112" t="str">
        <f t="shared" si="60"/>
        <v/>
      </c>
      <c r="L112" t="str">
        <f t="shared" si="61"/>
        <v/>
      </c>
      <c r="M112">
        <f t="shared" si="62"/>
        <v>13.8</v>
      </c>
      <c r="N112">
        <f t="shared" si="63"/>
        <v>20.7</v>
      </c>
      <c r="O112">
        <f t="shared" si="64"/>
        <v>32.2</v>
      </c>
      <c r="P112" t="str">
        <f t="shared" si="65"/>
        <v/>
      </c>
      <c r="Q112" t="str">
        <f t="shared" si="66"/>
        <v/>
      </c>
      <c r="R112" s="1">
        <f t="shared" si="67"/>
        <v>67.8</v>
      </c>
    </row>
    <row r="113" spans="1:18">
      <c r="A113" s="1">
        <v>58</v>
      </c>
      <c r="C113" s="1">
        <v>1</v>
      </c>
      <c r="D113" s="1"/>
      <c r="E113" s="1">
        <v>1</v>
      </c>
      <c r="F113" s="1">
        <v>1</v>
      </c>
      <c r="G113" s="1">
        <v>1</v>
      </c>
      <c r="J113" s="1" t="str">
        <f t="shared" si="59"/>
        <v/>
      </c>
      <c r="K113">
        <f t="shared" si="60"/>
        <v>2.2</v>
      </c>
      <c r="L113" t="str">
        <f t="shared" si="61"/>
        <v/>
      </c>
      <c r="M113">
        <f t="shared" si="62"/>
        <v>13.8</v>
      </c>
      <c r="N113">
        <f t="shared" si="63"/>
        <v>20.7</v>
      </c>
      <c r="O113">
        <f t="shared" si="64"/>
        <v>32.2</v>
      </c>
      <c r="P113" t="str">
        <f t="shared" si="65"/>
        <v/>
      </c>
      <c r="Q113" t="str">
        <f t="shared" si="66"/>
        <v/>
      </c>
      <c r="R113" s="1">
        <f t="shared" si="67"/>
        <v>68.9</v>
      </c>
    </row>
    <row r="114" spans="1:18">
      <c r="A114" s="1">
        <v>59</v>
      </c>
      <c r="B114" s="1">
        <v>1</v>
      </c>
      <c r="C114" s="1">
        <v>1</v>
      </c>
      <c r="D114" s="1"/>
      <c r="E114" s="1">
        <v>1</v>
      </c>
      <c r="F114" s="1">
        <v>1</v>
      </c>
      <c r="G114" s="1">
        <v>1</v>
      </c>
      <c r="J114" s="1">
        <f t="shared" si="59"/>
        <v>1.1</v>
      </c>
      <c r="K114">
        <f t="shared" si="60"/>
        <v>2.2</v>
      </c>
      <c r="L114" t="str">
        <f t="shared" si="61"/>
        <v/>
      </c>
      <c r="M114">
        <f t="shared" si="62"/>
        <v>13.8</v>
      </c>
      <c r="N114">
        <f t="shared" si="63"/>
        <v>20.7</v>
      </c>
      <c r="O114">
        <f t="shared" si="64"/>
        <v>32.2</v>
      </c>
      <c r="P114" t="str">
        <f t="shared" si="65"/>
        <v/>
      </c>
      <c r="Q114" t="str">
        <f t="shared" si="66"/>
        <v/>
      </c>
      <c r="R114" s="1">
        <f t="shared" si="67"/>
        <v>70</v>
      </c>
    </row>
    <row r="115" spans="1:18">
      <c r="A115" s="1">
        <v>60</v>
      </c>
      <c r="D115" s="1">
        <v>1</v>
      </c>
      <c r="E115" s="1">
        <v>1</v>
      </c>
      <c r="F115" s="1">
        <v>1</v>
      </c>
      <c r="G115" s="1">
        <v>1</v>
      </c>
      <c r="J115" s="1" t="str">
        <f t="shared" si="59"/>
        <v/>
      </c>
      <c r="K115" t="str">
        <f t="shared" si="60"/>
        <v/>
      </c>
      <c r="L115">
        <f t="shared" si="61"/>
        <v>4.4</v>
      </c>
      <c r="M115">
        <f t="shared" si="62"/>
        <v>13.8</v>
      </c>
      <c r="N115">
        <f t="shared" si="63"/>
        <v>20.7</v>
      </c>
      <c r="O115">
        <f t="shared" si="64"/>
        <v>32.2</v>
      </c>
      <c r="P115" t="str">
        <f t="shared" si="65"/>
        <v/>
      </c>
      <c r="Q115" t="str">
        <f t="shared" si="66"/>
        <v/>
      </c>
      <c r="R115" s="1">
        <f t="shared" si="67"/>
        <v>71.1</v>
      </c>
    </row>
    <row r="116" spans="1:18">
      <c r="A116" s="1">
        <v>61</v>
      </c>
      <c r="B116" s="1">
        <v>1</v>
      </c>
      <c r="D116" s="1">
        <v>1</v>
      </c>
      <c r="E116" s="1">
        <v>1</v>
      </c>
      <c r="F116" s="1">
        <v>1</v>
      </c>
      <c r="G116" s="1">
        <v>1</v>
      </c>
      <c r="J116" s="1">
        <f t="shared" si="59"/>
        <v>1.1</v>
      </c>
      <c r="K116" t="str">
        <f t="shared" si="60"/>
        <v/>
      </c>
      <c r="L116">
        <f t="shared" si="61"/>
        <v>4.4</v>
      </c>
      <c r="M116">
        <f t="shared" si="62"/>
        <v>13.8</v>
      </c>
      <c r="N116">
        <f t="shared" si="63"/>
        <v>20.7</v>
      </c>
      <c r="O116">
        <f t="shared" si="64"/>
        <v>32.2</v>
      </c>
      <c r="P116" t="str">
        <f t="shared" si="65"/>
        <v/>
      </c>
      <c r="Q116" t="str">
        <f t="shared" si="66"/>
        <v/>
      </c>
      <c r="R116" s="1">
        <f t="shared" si="67"/>
        <v>72.2</v>
      </c>
    </row>
    <row r="117" spans="1:18">
      <c r="A117" s="1">
        <v>62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J117" s="1" t="str">
        <f t="shared" si="59"/>
        <v/>
      </c>
      <c r="K117">
        <f t="shared" si="60"/>
        <v>2.2</v>
      </c>
      <c r="L117">
        <f t="shared" si="61"/>
        <v>4.4</v>
      </c>
      <c r="M117">
        <f t="shared" si="62"/>
        <v>13.8</v>
      </c>
      <c r="N117">
        <f t="shared" si="63"/>
        <v>20.7</v>
      </c>
      <c r="O117">
        <f t="shared" si="64"/>
        <v>32.2</v>
      </c>
      <c r="P117" t="str">
        <f t="shared" si="65"/>
        <v/>
      </c>
      <c r="Q117" t="str">
        <f t="shared" si="66"/>
        <v/>
      </c>
      <c r="R117" s="1">
        <f t="shared" si="67"/>
        <v>73.3</v>
      </c>
    </row>
    <row r="118" spans="1:18">
      <c r="A118" s="1">
        <v>63</v>
      </c>
      <c r="B118" s="1">
        <v>1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J118" s="1">
        <f t="shared" si="59"/>
        <v>1.1</v>
      </c>
      <c r="K118">
        <f t="shared" si="60"/>
        <v>2.2</v>
      </c>
      <c r="L118">
        <f t="shared" si="61"/>
        <v>4.4</v>
      </c>
      <c r="M118">
        <f t="shared" si="62"/>
        <v>13.8</v>
      </c>
      <c r="N118">
        <f t="shared" si="63"/>
        <v>20.7</v>
      </c>
      <c r="O118">
        <f t="shared" si="64"/>
        <v>32.2</v>
      </c>
      <c r="P118" t="str">
        <f t="shared" si="65"/>
        <v/>
      </c>
      <c r="Q118" t="str">
        <f t="shared" si="66"/>
        <v/>
      </c>
      <c r="R118" s="1">
        <f t="shared" si="67"/>
        <v>74.4</v>
      </c>
    </row>
    <row r="119" s="1" customFormat="1" spans="1:18">
      <c r="A119" s="1">
        <v>64</v>
      </c>
      <c r="H119" s="1">
        <v>1</v>
      </c>
      <c r="J119" s="1" t="str">
        <f t="shared" si="59"/>
        <v/>
      </c>
      <c r="K119" s="1" t="str">
        <f t="shared" si="60"/>
        <v/>
      </c>
      <c r="L119" s="1" t="str">
        <f t="shared" si="61"/>
        <v/>
      </c>
      <c r="M119" s="1" t="str">
        <f t="shared" si="62"/>
        <v/>
      </c>
      <c r="N119" s="1" t="str">
        <f t="shared" si="63"/>
        <v/>
      </c>
      <c r="O119" s="1" t="str">
        <f t="shared" si="64"/>
        <v/>
      </c>
      <c r="P119" s="1">
        <f t="shared" si="65"/>
        <v>75.6</v>
      </c>
      <c r="Q119" s="1" t="str">
        <f t="shared" si="66"/>
        <v/>
      </c>
      <c r="R119" s="1">
        <f t="shared" si="67"/>
        <v>75.6</v>
      </c>
    </row>
    <row r="121" spans="2:18">
      <c r="B121" s="1">
        <v>1</v>
      </c>
      <c r="C121" s="1">
        <v>2</v>
      </c>
      <c r="D121" s="1">
        <v>4</v>
      </c>
      <c r="E121" s="1">
        <v>8</v>
      </c>
      <c r="F121" s="1">
        <v>16</v>
      </c>
      <c r="G121" s="1">
        <v>32</v>
      </c>
      <c r="H121" s="1">
        <v>64</v>
      </c>
      <c r="I121" s="1">
        <v>128</v>
      </c>
      <c r="J121" s="1" t="s">
        <v>287</v>
      </c>
      <c r="K121" s="1" t="s">
        <v>288</v>
      </c>
      <c r="L121" s="1" t="s">
        <v>290</v>
      </c>
      <c r="M121" s="1" t="s">
        <v>294</v>
      </c>
      <c r="N121" s="1" t="s">
        <v>295</v>
      </c>
      <c r="O121" s="1" t="s">
        <v>296</v>
      </c>
      <c r="P121" s="1" t="s">
        <v>297</v>
      </c>
      <c r="Q121" s="1" t="s">
        <v>298</v>
      </c>
      <c r="R121" s="1" t="s">
        <v>299</v>
      </c>
    </row>
    <row r="122" spans="1:18">
      <c r="A122" s="1">
        <v>1</v>
      </c>
      <c r="B122" s="1">
        <v>1</v>
      </c>
      <c r="D122" s="1"/>
      <c r="F122" s="1"/>
      <c r="G122" s="1"/>
      <c r="J122" s="1">
        <f>IF(B122=1,$H$39,"")</f>
        <v>2.2</v>
      </c>
      <c r="K122" s="1" t="str">
        <f>IF(C122=1,$H$40,"")</f>
        <v/>
      </c>
      <c r="L122" s="1" t="str">
        <f>IF(D122=1,$H$41,"")</f>
        <v/>
      </c>
      <c r="M122" s="1" t="str">
        <f>IF(E122=1,$H$42,"")</f>
        <v/>
      </c>
      <c r="N122" s="1" t="str">
        <f>IF(F122=1,$H$43,"")</f>
        <v/>
      </c>
      <c r="O122" s="1" t="str">
        <f>IF(G122=1,$H$44,"")</f>
        <v/>
      </c>
      <c r="P122" s="1" t="str">
        <f>IF(H122=1,$H$45,"")</f>
        <v/>
      </c>
      <c r="Q122" s="1" t="str">
        <f>IF(I122=1,$H$46,"")</f>
        <v/>
      </c>
      <c r="R122" s="1">
        <f t="shared" ref="R122:R185" si="68">SUM(J122:Q122)</f>
        <v>2.2</v>
      </c>
    </row>
    <row r="123" spans="1:18">
      <c r="A123" s="1">
        <v>2</v>
      </c>
      <c r="C123" s="1">
        <v>1</v>
      </c>
      <c r="D123" s="1"/>
      <c r="F123" s="1"/>
      <c r="G123" s="1"/>
      <c r="J123" s="1" t="str">
        <f t="shared" ref="J123:J154" si="69">IF(B123=1,$H$39,"")</f>
        <v/>
      </c>
      <c r="K123" s="1">
        <f t="shared" ref="K123:K154" si="70">IF(C123=1,$H$40,"")</f>
        <v>4.4</v>
      </c>
      <c r="L123" s="1" t="str">
        <f t="shared" ref="L123:L154" si="71">IF(D123=1,$H$41,"")</f>
        <v/>
      </c>
      <c r="M123" s="1" t="str">
        <f t="shared" ref="M123:M154" si="72">IF(E123=1,$H$42,"")</f>
        <v/>
      </c>
      <c r="N123" s="1" t="str">
        <f t="shared" ref="N123:N154" si="73">IF(F123=1,$H$43,"")</f>
        <v/>
      </c>
      <c r="O123" s="1" t="str">
        <f t="shared" ref="O123:O154" si="74">IF(G123=1,$H$44,"")</f>
        <v/>
      </c>
      <c r="P123" s="1" t="str">
        <f t="shared" ref="P123:P154" si="75">IF(H123=1,$H$45,"")</f>
        <v/>
      </c>
      <c r="Q123" s="1" t="str">
        <f t="shared" ref="Q123:Q154" si="76">IF(I123=1,$H$46,"")</f>
        <v/>
      </c>
      <c r="R123" s="1">
        <f t="shared" si="68"/>
        <v>4.4</v>
      </c>
    </row>
    <row r="124" spans="1:18">
      <c r="A124" s="1">
        <v>3</v>
      </c>
      <c r="B124" s="1">
        <v>1</v>
      </c>
      <c r="C124" s="1">
        <v>1</v>
      </c>
      <c r="D124" s="1"/>
      <c r="F124" s="1"/>
      <c r="G124" s="1"/>
      <c r="J124" s="1">
        <f t="shared" si="69"/>
        <v>2.2</v>
      </c>
      <c r="K124" s="1">
        <f t="shared" si="70"/>
        <v>4.4</v>
      </c>
      <c r="L124" s="1" t="str">
        <f t="shared" si="71"/>
        <v/>
      </c>
      <c r="M124" s="1" t="str">
        <f t="shared" si="72"/>
        <v/>
      </c>
      <c r="N124" s="1" t="str">
        <f t="shared" si="73"/>
        <v/>
      </c>
      <c r="O124" s="1" t="str">
        <f t="shared" si="74"/>
        <v/>
      </c>
      <c r="P124" s="1" t="str">
        <f t="shared" si="75"/>
        <v/>
      </c>
      <c r="Q124" s="1" t="str">
        <f t="shared" si="76"/>
        <v/>
      </c>
      <c r="R124" s="1">
        <f t="shared" si="68"/>
        <v>6.6</v>
      </c>
    </row>
    <row r="125" spans="1:18">
      <c r="A125" s="1">
        <v>4</v>
      </c>
      <c r="D125" s="1">
        <v>1</v>
      </c>
      <c r="F125" s="1"/>
      <c r="G125" s="1"/>
      <c r="J125" s="1" t="str">
        <f t="shared" si="69"/>
        <v/>
      </c>
      <c r="K125" s="1" t="str">
        <f t="shared" si="70"/>
        <v/>
      </c>
      <c r="L125" s="1">
        <f t="shared" si="71"/>
        <v>13.8</v>
      </c>
      <c r="M125" s="1" t="str">
        <f t="shared" si="72"/>
        <v/>
      </c>
      <c r="N125" s="1" t="str">
        <f t="shared" si="73"/>
        <v/>
      </c>
      <c r="O125" s="1" t="str">
        <f t="shared" si="74"/>
        <v/>
      </c>
      <c r="P125" s="1" t="str">
        <f t="shared" si="75"/>
        <v/>
      </c>
      <c r="Q125" s="1" t="str">
        <f t="shared" si="76"/>
        <v/>
      </c>
      <c r="R125" s="1">
        <f t="shared" si="68"/>
        <v>13.8</v>
      </c>
    </row>
    <row r="126" spans="1:18">
      <c r="A126" s="1">
        <v>5</v>
      </c>
      <c r="B126" s="1">
        <v>1</v>
      </c>
      <c r="D126" s="1">
        <v>1</v>
      </c>
      <c r="F126" s="1"/>
      <c r="G126" s="1"/>
      <c r="J126" s="1">
        <f t="shared" si="69"/>
        <v>2.2</v>
      </c>
      <c r="K126" s="1" t="str">
        <f t="shared" si="70"/>
        <v/>
      </c>
      <c r="L126" s="1">
        <f t="shared" si="71"/>
        <v>13.8</v>
      </c>
      <c r="M126" s="1" t="str">
        <f t="shared" si="72"/>
        <v/>
      </c>
      <c r="N126" s="1" t="str">
        <f t="shared" si="73"/>
        <v/>
      </c>
      <c r="O126" s="1" t="str">
        <f t="shared" si="74"/>
        <v/>
      </c>
      <c r="P126" s="1" t="str">
        <f t="shared" si="75"/>
        <v/>
      </c>
      <c r="Q126" s="1" t="str">
        <f t="shared" si="76"/>
        <v/>
      </c>
      <c r="R126" s="1">
        <f t="shared" si="68"/>
        <v>16</v>
      </c>
    </row>
    <row r="127" spans="1:18">
      <c r="A127" s="1">
        <v>6</v>
      </c>
      <c r="C127" s="1">
        <v>1</v>
      </c>
      <c r="D127" s="1">
        <v>1</v>
      </c>
      <c r="F127" s="1"/>
      <c r="G127" s="1"/>
      <c r="J127" s="1" t="str">
        <f t="shared" si="69"/>
        <v/>
      </c>
      <c r="K127" s="1">
        <f t="shared" si="70"/>
        <v>4.4</v>
      </c>
      <c r="L127" s="1">
        <f t="shared" si="71"/>
        <v>13.8</v>
      </c>
      <c r="M127" s="1" t="str">
        <f t="shared" si="72"/>
        <v/>
      </c>
      <c r="N127" s="1" t="str">
        <f t="shared" si="73"/>
        <v/>
      </c>
      <c r="O127" s="1" t="str">
        <f t="shared" si="74"/>
        <v/>
      </c>
      <c r="P127" s="1" t="str">
        <f t="shared" si="75"/>
        <v/>
      </c>
      <c r="Q127" s="1" t="str">
        <f t="shared" si="76"/>
        <v/>
      </c>
      <c r="R127" s="1">
        <f t="shared" si="68"/>
        <v>18.2</v>
      </c>
    </row>
    <row r="128" spans="1:18">
      <c r="A128" s="1">
        <v>7</v>
      </c>
      <c r="B128" s="1">
        <v>1</v>
      </c>
      <c r="C128" s="1">
        <v>1</v>
      </c>
      <c r="D128" s="1">
        <v>1</v>
      </c>
      <c r="F128" s="1"/>
      <c r="G128" s="1"/>
      <c r="J128" s="1">
        <f t="shared" si="69"/>
        <v>2.2</v>
      </c>
      <c r="K128" s="1">
        <f t="shared" si="70"/>
        <v>4.4</v>
      </c>
      <c r="L128" s="1">
        <f t="shared" si="71"/>
        <v>13.8</v>
      </c>
      <c r="M128" s="1" t="str">
        <f t="shared" si="72"/>
        <v/>
      </c>
      <c r="N128" s="1" t="str">
        <f t="shared" si="73"/>
        <v/>
      </c>
      <c r="O128" s="1" t="str">
        <f t="shared" si="74"/>
        <v/>
      </c>
      <c r="P128" s="1" t="str">
        <f t="shared" si="75"/>
        <v/>
      </c>
      <c r="Q128" s="1" t="str">
        <f t="shared" si="76"/>
        <v/>
      </c>
      <c r="R128" s="1">
        <f t="shared" si="68"/>
        <v>20.4</v>
      </c>
    </row>
    <row r="129" spans="1:18">
      <c r="A129" s="1">
        <v>8</v>
      </c>
      <c r="D129" s="1"/>
      <c r="E129" s="1">
        <v>1</v>
      </c>
      <c r="F129" s="1"/>
      <c r="G129" s="1"/>
      <c r="J129" s="1" t="str">
        <f t="shared" si="69"/>
        <v/>
      </c>
      <c r="K129" s="1" t="str">
        <f t="shared" si="70"/>
        <v/>
      </c>
      <c r="L129" s="1" t="str">
        <f t="shared" si="71"/>
        <v/>
      </c>
      <c r="M129" s="1">
        <f t="shared" si="72"/>
        <v>20.7</v>
      </c>
      <c r="N129" s="1" t="str">
        <f t="shared" si="73"/>
        <v/>
      </c>
      <c r="O129" s="1" t="str">
        <f t="shared" si="74"/>
        <v/>
      </c>
      <c r="P129" s="1" t="str">
        <f t="shared" si="75"/>
        <v/>
      </c>
      <c r="Q129" s="1" t="str">
        <f t="shared" si="76"/>
        <v/>
      </c>
      <c r="R129" s="1">
        <f t="shared" si="68"/>
        <v>20.7</v>
      </c>
    </row>
    <row r="130" spans="1:18">
      <c r="A130" s="1">
        <v>9</v>
      </c>
      <c r="B130" s="1">
        <v>1</v>
      </c>
      <c r="D130" s="1"/>
      <c r="E130" s="1">
        <v>1</v>
      </c>
      <c r="F130" s="1"/>
      <c r="G130" s="1"/>
      <c r="J130" s="1">
        <f t="shared" si="69"/>
        <v>2.2</v>
      </c>
      <c r="K130" s="1" t="str">
        <f t="shared" si="70"/>
        <v/>
      </c>
      <c r="L130" s="1" t="str">
        <f t="shared" si="71"/>
        <v/>
      </c>
      <c r="M130" s="1">
        <f t="shared" si="72"/>
        <v>20.7</v>
      </c>
      <c r="N130" s="1" t="str">
        <f t="shared" si="73"/>
        <v/>
      </c>
      <c r="O130" s="1" t="str">
        <f t="shared" si="74"/>
        <v/>
      </c>
      <c r="P130" s="1" t="str">
        <f t="shared" si="75"/>
        <v/>
      </c>
      <c r="Q130" s="1" t="str">
        <f t="shared" si="76"/>
        <v/>
      </c>
      <c r="R130" s="1">
        <f t="shared" si="68"/>
        <v>22.9</v>
      </c>
    </row>
    <row r="131" spans="1:18">
      <c r="A131" s="1">
        <v>10</v>
      </c>
      <c r="C131" s="1">
        <v>1</v>
      </c>
      <c r="D131" s="1"/>
      <c r="E131" s="1">
        <v>1</v>
      </c>
      <c r="F131" s="1"/>
      <c r="G131" s="1"/>
      <c r="J131" s="1" t="str">
        <f t="shared" si="69"/>
        <v/>
      </c>
      <c r="K131" s="1">
        <f t="shared" si="70"/>
        <v>4.4</v>
      </c>
      <c r="L131" s="1" t="str">
        <f t="shared" si="71"/>
        <v/>
      </c>
      <c r="M131" s="1">
        <f t="shared" si="72"/>
        <v>20.7</v>
      </c>
      <c r="N131" s="1" t="str">
        <f t="shared" si="73"/>
        <v/>
      </c>
      <c r="O131" s="1" t="str">
        <f t="shared" si="74"/>
        <v/>
      </c>
      <c r="P131" s="1" t="str">
        <f t="shared" si="75"/>
        <v/>
      </c>
      <c r="Q131" s="1" t="str">
        <f t="shared" si="76"/>
        <v/>
      </c>
      <c r="R131" s="1">
        <f t="shared" si="68"/>
        <v>25.1</v>
      </c>
    </row>
    <row r="132" spans="1:18">
      <c r="A132" s="1">
        <v>11</v>
      </c>
      <c r="B132" s="1">
        <v>1</v>
      </c>
      <c r="C132" s="1">
        <v>1</v>
      </c>
      <c r="D132" s="1"/>
      <c r="E132" s="1">
        <v>1</v>
      </c>
      <c r="F132" s="1"/>
      <c r="G132" s="1"/>
      <c r="J132" s="1">
        <f t="shared" si="69"/>
        <v>2.2</v>
      </c>
      <c r="K132" s="1">
        <f t="shared" si="70"/>
        <v>4.4</v>
      </c>
      <c r="L132" s="1" t="str">
        <f t="shared" si="71"/>
        <v/>
      </c>
      <c r="M132" s="1">
        <f t="shared" si="72"/>
        <v>20.7</v>
      </c>
      <c r="N132" s="1" t="str">
        <f t="shared" si="73"/>
        <v/>
      </c>
      <c r="O132" s="1" t="str">
        <f t="shared" si="74"/>
        <v/>
      </c>
      <c r="P132" s="1" t="str">
        <f t="shared" si="75"/>
        <v/>
      </c>
      <c r="Q132" s="1" t="str">
        <f t="shared" si="76"/>
        <v/>
      </c>
      <c r="R132" s="1">
        <f t="shared" si="68"/>
        <v>27.3</v>
      </c>
    </row>
    <row r="133" spans="1:18">
      <c r="A133" s="1">
        <v>12</v>
      </c>
      <c r="D133" s="1">
        <v>1</v>
      </c>
      <c r="E133" s="1">
        <v>1</v>
      </c>
      <c r="F133" s="1"/>
      <c r="G133" s="1"/>
      <c r="J133" s="1" t="str">
        <f t="shared" si="69"/>
        <v/>
      </c>
      <c r="K133" s="1" t="str">
        <f t="shared" si="70"/>
        <v/>
      </c>
      <c r="L133" s="1">
        <f t="shared" si="71"/>
        <v>13.8</v>
      </c>
      <c r="M133" s="1">
        <f t="shared" si="72"/>
        <v>20.7</v>
      </c>
      <c r="N133" s="1" t="str">
        <f t="shared" si="73"/>
        <v/>
      </c>
      <c r="O133" s="1" t="str">
        <f t="shared" si="74"/>
        <v/>
      </c>
      <c r="P133" s="1" t="str">
        <f t="shared" si="75"/>
        <v/>
      </c>
      <c r="Q133" s="1" t="str">
        <f t="shared" si="76"/>
        <v/>
      </c>
      <c r="R133" s="1">
        <f t="shared" si="68"/>
        <v>34.5</v>
      </c>
    </row>
    <row r="134" spans="1:18">
      <c r="A134" s="1">
        <v>13</v>
      </c>
      <c r="B134" s="1">
        <v>1</v>
      </c>
      <c r="D134" s="1">
        <v>1</v>
      </c>
      <c r="E134" s="1">
        <v>1</v>
      </c>
      <c r="F134" s="1"/>
      <c r="G134" s="1"/>
      <c r="J134" s="1">
        <f t="shared" si="69"/>
        <v>2.2</v>
      </c>
      <c r="K134" s="1" t="str">
        <f t="shared" si="70"/>
        <v/>
      </c>
      <c r="L134" s="1">
        <f t="shared" si="71"/>
        <v>13.8</v>
      </c>
      <c r="M134" s="1">
        <f t="shared" si="72"/>
        <v>20.7</v>
      </c>
      <c r="N134" s="1" t="str">
        <f t="shared" si="73"/>
        <v/>
      </c>
      <c r="O134" s="1" t="str">
        <f t="shared" si="74"/>
        <v/>
      </c>
      <c r="P134" s="1" t="str">
        <f t="shared" si="75"/>
        <v/>
      </c>
      <c r="Q134" s="1" t="str">
        <f t="shared" si="76"/>
        <v/>
      </c>
      <c r="R134" s="1">
        <f t="shared" si="68"/>
        <v>36.7</v>
      </c>
    </row>
    <row r="135" spans="1:18">
      <c r="A135" s="1">
        <v>14</v>
      </c>
      <c r="C135" s="1">
        <v>1</v>
      </c>
      <c r="D135" s="1">
        <v>1</v>
      </c>
      <c r="E135" s="1">
        <v>1</v>
      </c>
      <c r="F135" s="1"/>
      <c r="G135" s="1"/>
      <c r="J135" s="1" t="str">
        <f t="shared" si="69"/>
        <v/>
      </c>
      <c r="K135" s="1">
        <f t="shared" si="70"/>
        <v>4.4</v>
      </c>
      <c r="L135" s="1">
        <f t="shared" si="71"/>
        <v>13.8</v>
      </c>
      <c r="M135" s="1">
        <f t="shared" si="72"/>
        <v>20.7</v>
      </c>
      <c r="N135" s="1" t="str">
        <f t="shared" si="73"/>
        <v/>
      </c>
      <c r="O135" s="1" t="str">
        <f t="shared" si="74"/>
        <v/>
      </c>
      <c r="P135" s="1" t="str">
        <f t="shared" si="75"/>
        <v/>
      </c>
      <c r="Q135" s="1" t="str">
        <f t="shared" si="76"/>
        <v/>
      </c>
      <c r="R135" s="1">
        <f t="shared" si="68"/>
        <v>38.9</v>
      </c>
    </row>
    <row r="136" spans="1:18">
      <c r="A136" s="1">
        <v>15</v>
      </c>
      <c r="B136" s="1">
        <v>1</v>
      </c>
      <c r="C136" s="1">
        <v>1</v>
      </c>
      <c r="D136" s="1">
        <v>1</v>
      </c>
      <c r="E136" s="1">
        <v>1</v>
      </c>
      <c r="F136" s="1"/>
      <c r="G136" s="1"/>
      <c r="J136" s="1">
        <f t="shared" si="69"/>
        <v>2.2</v>
      </c>
      <c r="K136" s="1">
        <f t="shared" si="70"/>
        <v>4.4</v>
      </c>
      <c r="L136" s="1">
        <f t="shared" si="71"/>
        <v>13.8</v>
      </c>
      <c r="M136" s="1">
        <f t="shared" si="72"/>
        <v>20.7</v>
      </c>
      <c r="N136" s="1" t="str">
        <f t="shared" si="73"/>
        <v/>
      </c>
      <c r="O136" s="1" t="str">
        <f t="shared" si="74"/>
        <v/>
      </c>
      <c r="P136" s="1" t="str">
        <f t="shared" si="75"/>
        <v/>
      </c>
      <c r="Q136" s="1" t="str">
        <f t="shared" si="76"/>
        <v/>
      </c>
      <c r="R136" s="1">
        <f t="shared" si="68"/>
        <v>41.1</v>
      </c>
    </row>
    <row r="137" spans="1:18">
      <c r="A137" s="1">
        <v>16</v>
      </c>
      <c r="D137" s="1"/>
      <c r="F137" s="1">
        <v>1</v>
      </c>
      <c r="G137" s="1"/>
      <c r="J137" s="1" t="str">
        <f t="shared" si="69"/>
        <v/>
      </c>
      <c r="K137" s="1" t="str">
        <f t="shared" si="70"/>
        <v/>
      </c>
      <c r="L137" s="1" t="str">
        <f t="shared" si="71"/>
        <v/>
      </c>
      <c r="M137" s="1" t="str">
        <f t="shared" si="72"/>
        <v/>
      </c>
      <c r="N137" s="1">
        <f t="shared" si="73"/>
        <v>32.2</v>
      </c>
      <c r="O137" s="1" t="str">
        <f t="shared" si="74"/>
        <v/>
      </c>
      <c r="P137" s="1" t="str">
        <f t="shared" si="75"/>
        <v/>
      </c>
      <c r="Q137" s="1" t="str">
        <f t="shared" si="76"/>
        <v/>
      </c>
      <c r="R137" s="1">
        <f t="shared" si="68"/>
        <v>32.2</v>
      </c>
    </row>
    <row r="138" spans="1:18">
      <c r="A138" s="1">
        <v>17</v>
      </c>
      <c r="B138" s="1">
        <v>1</v>
      </c>
      <c r="D138" s="1"/>
      <c r="F138" s="1">
        <v>1</v>
      </c>
      <c r="G138" s="1"/>
      <c r="J138" s="1">
        <f t="shared" si="69"/>
        <v>2.2</v>
      </c>
      <c r="K138" s="1" t="str">
        <f t="shared" si="70"/>
        <v/>
      </c>
      <c r="L138" s="1" t="str">
        <f t="shared" si="71"/>
        <v/>
      </c>
      <c r="M138" s="1" t="str">
        <f t="shared" si="72"/>
        <v/>
      </c>
      <c r="N138" s="1">
        <f t="shared" si="73"/>
        <v>32.2</v>
      </c>
      <c r="O138" s="1" t="str">
        <f t="shared" si="74"/>
        <v/>
      </c>
      <c r="P138" s="1" t="str">
        <f t="shared" si="75"/>
        <v/>
      </c>
      <c r="Q138" s="1" t="str">
        <f t="shared" si="76"/>
        <v/>
      </c>
      <c r="R138" s="1">
        <f t="shared" si="68"/>
        <v>34.4</v>
      </c>
    </row>
    <row r="139" spans="1:18">
      <c r="A139" s="1">
        <v>18</v>
      </c>
      <c r="C139" s="1">
        <v>1</v>
      </c>
      <c r="D139" s="1"/>
      <c r="F139" s="1">
        <v>1</v>
      </c>
      <c r="G139" s="1"/>
      <c r="J139" s="1" t="str">
        <f t="shared" si="69"/>
        <v/>
      </c>
      <c r="K139" s="1">
        <f t="shared" si="70"/>
        <v>4.4</v>
      </c>
      <c r="L139" s="1" t="str">
        <f t="shared" si="71"/>
        <v/>
      </c>
      <c r="M139" s="1" t="str">
        <f t="shared" si="72"/>
        <v/>
      </c>
      <c r="N139" s="1">
        <f t="shared" si="73"/>
        <v>32.2</v>
      </c>
      <c r="O139" s="1" t="str">
        <f t="shared" si="74"/>
        <v/>
      </c>
      <c r="P139" s="1" t="str">
        <f t="shared" si="75"/>
        <v/>
      </c>
      <c r="Q139" s="1" t="str">
        <f t="shared" si="76"/>
        <v/>
      </c>
      <c r="R139" s="1">
        <f t="shared" si="68"/>
        <v>36.6</v>
      </c>
    </row>
    <row r="140" spans="1:18">
      <c r="A140" s="1">
        <v>19</v>
      </c>
      <c r="B140" s="1">
        <v>1</v>
      </c>
      <c r="C140" s="1">
        <v>1</v>
      </c>
      <c r="D140" s="1"/>
      <c r="F140" s="1">
        <v>1</v>
      </c>
      <c r="G140" s="1"/>
      <c r="J140" s="1">
        <f t="shared" si="69"/>
        <v>2.2</v>
      </c>
      <c r="K140" s="1">
        <f t="shared" si="70"/>
        <v>4.4</v>
      </c>
      <c r="L140" s="1" t="str">
        <f t="shared" si="71"/>
        <v/>
      </c>
      <c r="M140" s="1" t="str">
        <f t="shared" si="72"/>
        <v/>
      </c>
      <c r="N140" s="1">
        <f t="shared" si="73"/>
        <v>32.2</v>
      </c>
      <c r="O140" s="1" t="str">
        <f t="shared" si="74"/>
        <v/>
      </c>
      <c r="P140" s="1" t="str">
        <f t="shared" si="75"/>
        <v/>
      </c>
      <c r="Q140" s="1" t="str">
        <f t="shared" si="76"/>
        <v/>
      </c>
      <c r="R140" s="1">
        <f t="shared" si="68"/>
        <v>38.8</v>
      </c>
    </row>
    <row r="141" spans="1:18">
      <c r="A141" s="1">
        <v>20</v>
      </c>
      <c r="D141" s="1">
        <v>1</v>
      </c>
      <c r="F141" s="1">
        <v>1</v>
      </c>
      <c r="G141" s="1"/>
      <c r="J141" s="1" t="str">
        <f t="shared" si="69"/>
        <v/>
      </c>
      <c r="K141" s="1" t="str">
        <f t="shared" si="70"/>
        <v/>
      </c>
      <c r="L141" s="1">
        <f t="shared" si="71"/>
        <v>13.8</v>
      </c>
      <c r="M141" s="1" t="str">
        <f t="shared" si="72"/>
        <v/>
      </c>
      <c r="N141" s="1">
        <f t="shared" si="73"/>
        <v>32.2</v>
      </c>
      <c r="O141" s="1" t="str">
        <f t="shared" si="74"/>
        <v/>
      </c>
      <c r="P141" s="1" t="str">
        <f t="shared" si="75"/>
        <v/>
      </c>
      <c r="Q141" s="1" t="str">
        <f t="shared" si="76"/>
        <v/>
      </c>
      <c r="R141" s="1">
        <f t="shared" si="68"/>
        <v>46</v>
      </c>
    </row>
    <row r="142" spans="1:18">
      <c r="A142" s="1">
        <v>21</v>
      </c>
      <c r="B142" s="1">
        <v>1</v>
      </c>
      <c r="D142" s="1">
        <v>1</v>
      </c>
      <c r="F142" s="1">
        <v>1</v>
      </c>
      <c r="G142" s="1"/>
      <c r="J142" s="1">
        <f t="shared" si="69"/>
        <v>2.2</v>
      </c>
      <c r="K142" s="1" t="str">
        <f t="shared" si="70"/>
        <v/>
      </c>
      <c r="L142" s="1">
        <f t="shared" si="71"/>
        <v>13.8</v>
      </c>
      <c r="M142" s="1" t="str">
        <f t="shared" si="72"/>
        <v/>
      </c>
      <c r="N142" s="1">
        <f t="shared" si="73"/>
        <v>32.2</v>
      </c>
      <c r="O142" s="1" t="str">
        <f t="shared" si="74"/>
        <v/>
      </c>
      <c r="P142" s="1" t="str">
        <f t="shared" si="75"/>
        <v/>
      </c>
      <c r="Q142" s="1" t="str">
        <f t="shared" si="76"/>
        <v/>
      </c>
      <c r="R142" s="1">
        <f t="shared" si="68"/>
        <v>48.2</v>
      </c>
    </row>
    <row r="143" spans="1:18">
      <c r="A143" s="1">
        <v>22</v>
      </c>
      <c r="C143" s="1">
        <v>1</v>
      </c>
      <c r="D143" s="1">
        <v>1</v>
      </c>
      <c r="F143" s="1">
        <v>1</v>
      </c>
      <c r="G143" s="1"/>
      <c r="J143" s="1" t="str">
        <f t="shared" si="69"/>
        <v/>
      </c>
      <c r="K143" s="1">
        <f t="shared" si="70"/>
        <v>4.4</v>
      </c>
      <c r="L143" s="1">
        <f t="shared" si="71"/>
        <v>13.8</v>
      </c>
      <c r="M143" s="1" t="str">
        <f t="shared" si="72"/>
        <v/>
      </c>
      <c r="N143" s="1">
        <f t="shared" si="73"/>
        <v>32.2</v>
      </c>
      <c r="O143" s="1" t="str">
        <f t="shared" si="74"/>
        <v/>
      </c>
      <c r="P143" s="1" t="str">
        <f t="shared" si="75"/>
        <v/>
      </c>
      <c r="Q143" s="1" t="str">
        <f t="shared" si="76"/>
        <v/>
      </c>
      <c r="R143" s="1">
        <f t="shared" si="68"/>
        <v>50.4</v>
      </c>
    </row>
    <row r="144" spans="1:18">
      <c r="A144" s="1">
        <v>23</v>
      </c>
      <c r="B144" s="1">
        <v>1</v>
      </c>
      <c r="C144" s="1">
        <v>1</v>
      </c>
      <c r="D144" s="1">
        <v>1</v>
      </c>
      <c r="F144" s="1">
        <v>1</v>
      </c>
      <c r="G144" s="1"/>
      <c r="J144" s="1">
        <f t="shared" si="69"/>
        <v>2.2</v>
      </c>
      <c r="K144" s="1">
        <f t="shared" si="70"/>
        <v>4.4</v>
      </c>
      <c r="L144" s="1">
        <f t="shared" si="71"/>
        <v>13.8</v>
      </c>
      <c r="M144" s="1" t="str">
        <f t="shared" si="72"/>
        <v/>
      </c>
      <c r="N144" s="1">
        <f t="shared" si="73"/>
        <v>32.2</v>
      </c>
      <c r="O144" s="1" t="str">
        <f t="shared" si="74"/>
        <v/>
      </c>
      <c r="P144" s="1" t="str">
        <f t="shared" si="75"/>
        <v/>
      </c>
      <c r="Q144" s="1" t="str">
        <f t="shared" si="76"/>
        <v/>
      </c>
      <c r="R144" s="1">
        <f t="shared" si="68"/>
        <v>52.6</v>
      </c>
    </row>
    <row r="145" spans="1:18">
      <c r="A145" s="1">
        <v>24</v>
      </c>
      <c r="D145" s="1"/>
      <c r="E145" s="1">
        <v>1</v>
      </c>
      <c r="F145" s="1">
        <v>1</v>
      </c>
      <c r="G145" s="1"/>
      <c r="J145" s="1" t="str">
        <f t="shared" si="69"/>
        <v/>
      </c>
      <c r="K145" s="1" t="str">
        <f t="shared" si="70"/>
        <v/>
      </c>
      <c r="L145" s="1" t="str">
        <f t="shared" si="71"/>
        <v/>
      </c>
      <c r="M145" s="1">
        <f t="shared" si="72"/>
        <v>20.7</v>
      </c>
      <c r="N145" s="1">
        <f t="shared" si="73"/>
        <v>32.2</v>
      </c>
      <c r="O145" s="1" t="str">
        <f t="shared" si="74"/>
        <v/>
      </c>
      <c r="P145" s="1" t="str">
        <f t="shared" si="75"/>
        <v/>
      </c>
      <c r="Q145" s="1" t="str">
        <f t="shared" si="76"/>
        <v/>
      </c>
      <c r="R145" s="1">
        <f t="shared" si="68"/>
        <v>52.9</v>
      </c>
    </row>
    <row r="146" spans="1:18">
      <c r="A146" s="1">
        <v>25</v>
      </c>
      <c r="B146" s="1">
        <v>1</v>
      </c>
      <c r="D146" s="1"/>
      <c r="E146" s="1">
        <v>1</v>
      </c>
      <c r="F146" s="1">
        <v>1</v>
      </c>
      <c r="G146" s="1"/>
      <c r="J146" s="1">
        <f t="shared" si="69"/>
        <v>2.2</v>
      </c>
      <c r="K146" s="1" t="str">
        <f t="shared" si="70"/>
        <v/>
      </c>
      <c r="L146" s="1" t="str">
        <f t="shared" si="71"/>
        <v/>
      </c>
      <c r="M146" s="1">
        <f t="shared" si="72"/>
        <v>20.7</v>
      </c>
      <c r="N146" s="1">
        <f t="shared" si="73"/>
        <v>32.2</v>
      </c>
      <c r="O146" s="1" t="str">
        <f t="shared" si="74"/>
        <v/>
      </c>
      <c r="P146" s="1" t="str">
        <f t="shared" si="75"/>
        <v/>
      </c>
      <c r="Q146" s="1" t="str">
        <f t="shared" si="76"/>
        <v/>
      </c>
      <c r="R146" s="1">
        <f t="shared" si="68"/>
        <v>55.1</v>
      </c>
    </row>
    <row r="147" spans="1:18">
      <c r="A147" s="1">
        <v>26</v>
      </c>
      <c r="C147" s="1">
        <v>1</v>
      </c>
      <c r="D147" s="1"/>
      <c r="E147" s="1">
        <v>1</v>
      </c>
      <c r="F147" s="1">
        <v>1</v>
      </c>
      <c r="G147" s="1"/>
      <c r="J147" s="1" t="str">
        <f t="shared" si="69"/>
        <v/>
      </c>
      <c r="K147" s="1">
        <f t="shared" si="70"/>
        <v>4.4</v>
      </c>
      <c r="L147" s="1" t="str">
        <f t="shared" si="71"/>
        <v/>
      </c>
      <c r="M147" s="1">
        <f t="shared" si="72"/>
        <v>20.7</v>
      </c>
      <c r="N147" s="1">
        <f t="shared" si="73"/>
        <v>32.2</v>
      </c>
      <c r="O147" s="1" t="str">
        <f t="shared" si="74"/>
        <v/>
      </c>
      <c r="P147" s="1" t="str">
        <f t="shared" si="75"/>
        <v/>
      </c>
      <c r="Q147" s="1" t="str">
        <f t="shared" si="76"/>
        <v/>
      </c>
      <c r="R147" s="1">
        <f t="shared" si="68"/>
        <v>57.3</v>
      </c>
    </row>
    <row r="148" spans="1:18">
      <c r="A148" s="1">
        <v>27</v>
      </c>
      <c r="B148" s="1">
        <v>1</v>
      </c>
      <c r="C148" s="1">
        <v>1</v>
      </c>
      <c r="D148" s="1"/>
      <c r="E148" s="1">
        <v>1</v>
      </c>
      <c r="F148" s="1">
        <v>1</v>
      </c>
      <c r="G148" s="1"/>
      <c r="J148" s="1">
        <f t="shared" si="69"/>
        <v>2.2</v>
      </c>
      <c r="K148" s="1">
        <f t="shared" si="70"/>
        <v>4.4</v>
      </c>
      <c r="L148" s="1" t="str">
        <f t="shared" si="71"/>
        <v/>
      </c>
      <c r="M148" s="1">
        <f t="shared" si="72"/>
        <v>20.7</v>
      </c>
      <c r="N148" s="1">
        <f t="shared" si="73"/>
        <v>32.2</v>
      </c>
      <c r="O148" s="1" t="str">
        <f t="shared" si="74"/>
        <v/>
      </c>
      <c r="P148" s="1" t="str">
        <f t="shared" si="75"/>
        <v/>
      </c>
      <c r="Q148" s="1" t="str">
        <f t="shared" si="76"/>
        <v/>
      </c>
      <c r="R148" s="1">
        <f t="shared" si="68"/>
        <v>59.5</v>
      </c>
    </row>
    <row r="149" spans="1:18">
      <c r="A149" s="1">
        <v>28</v>
      </c>
      <c r="D149" s="1">
        <v>1</v>
      </c>
      <c r="E149" s="1">
        <v>1</v>
      </c>
      <c r="F149" s="1">
        <v>1</v>
      </c>
      <c r="G149" s="1"/>
      <c r="J149" s="1" t="str">
        <f t="shared" si="69"/>
        <v/>
      </c>
      <c r="K149" s="1" t="str">
        <f t="shared" si="70"/>
        <v/>
      </c>
      <c r="L149" s="1">
        <f t="shared" si="71"/>
        <v>13.8</v>
      </c>
      <c r="M149" s="1">
        <f t="shared" si="72"/>
        <v>20.7</v>
      </c>
      <c r="N149" s="1">
        <f t="shared" si="73"/>
        <v>32.2</v>
      </c>
      <c r="O149" s="1" t="str">
        <f t="shared" si="74"/>
        <v/>
      </c>
      <c r="P149" s="1" t="str">
        <f t="shared" si="75"/>
        <v/>
      </c>
      <c r="Q149" s="1" t="str">
        <f t="shared" si="76"/>
        <v/>
      </c>
      <c r="R149" s="1">
        <f t="shared" si="68"/>
        <v>66.7</v>
      </c>
    </row>
    <row r="150" spans="1:18">
      <c r="A150" s="1">
        <v>29</v>
      </c>
      <c r="B150" s="1">
        <v>1</v>
      </c>
      <c r="D150" s="1">
        <v>1</v>
      </c>
      <c r="E150" s="1">
        <v>1</v>
      </c>
      <c r="F150" s="1">
        <v>1</v>
      </c>
      <c r="G150" s="1"/>
      <c r="J150" s="1">
        <f t="shared" si="69"/>
        <v>2.2</v>
      </c>
      <c r="K150" s="1" t="str">
        <f t="shared" si="70"/>
        <v/>
      </c>
      <c r="L150" s="1">
        <f t="shared" si="71"/>
        <v>13.8</v>
      </c>
      <c r="M150" s="1">
        <f t="shared" si="72"/>
        <v>20.7</v>
      </c>
      <c r="N150" s="1">
        <f t="shared" si="73"/>
        <v>32.2</v>
      </c>
      <c r="O150" s="1" t="str">
        <f t="shared" si="74"/>
        <v/>
      </c>
      <c r="P150" s="1" t="str">
        <f t="shared" si="75"/>
        <v/>
      </c>
      <c r="Q150" s="1" t="str">
        <f t="shared" si="76"/>
        <v/>
      </c>
      <c r="R150" s="1">
        <f t="shared" si="68"/>
        <v>68.9</v>
      </c>
    </row>
    <row r="151" spans="1:18">
      <c r="A151" s="1">
        <v>30</v>
      </c>
      <c r="C151" s="1">
        <v>1</v>
      </c>
      <c r="D151" s="1">
        <v>1</v>
      </c>
      <c r="E151" s="1">
        <v>1</v>
      </c>
      <c r="F151" s="1">
        <v>1</v>
      </c>
      <c r="G151" s="1"/>
      <c r="J151" s="1" t="str">
        <f t="shared" si="69"/>
        <v/>
      </c>
      <c r="K151" s="1">
        <f t="shared" si="70"/>
        <v>4.4</v>
      </c>
      <c r="L151" s="1">
        <f t="shared" si="71"/>
        <v>13.8</v>
      </c>
      <c r="M151" s="1">
        <f t="shared" si="72"/>
        <v>20.7</v>
      </c>
      <c r="N151" s="1">
        <f t="shared" si="73"/>
        <v>32.2</v>
      </c>
      <c r="O151" s="1" t="str">
        <f t="shared" si="74"/>
        <v/>
      </c>
      <c r="P151" s="1" t="str">
        <f t="shared" si="75"/>
        <v/>
      </c>
      <c r="Q151" s="1" t="str">
        <f t="shared" si="76"/>
        <v/>
      </c>
      <c r="R151" s="1">
        <f t="shared" si="68"/>
        <v>71.1</v>
      </c>
    </row>
    <row r="152" spans="1:18">
      <c r="A152" s="1">
        <v>31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  <c r="G152" s="1"/>
      <c r="J152" s="1">
        <f t="shared" si="69"/>
        <v>2.2</v>
      </c>
      <c r="K152" s="1">
        <f t="shared" si="70"/>
        <v>4.4</v>
      </c>
      <c r="L152" s="1">
        <f t="shared" si="71"/>
        <v>13.8</v>
      </c>
      <c r="M152" s="1">
        <f t="shared" si="72"/>
        <v>20.7</v>
      </c>
      <c r="N152" s="1">
        <f t="shared" si="73"/>
        <v>32.2</v>
      </c>
      <c r="O152" s="1" t="str">
        <f t="shared" si="74"/>
        <v/>
      </c>
      <c r="P152" s="1" t="str">
        <f t="shared" si="75"/>
        <v/>
      </c>
      <c r="Q152" s="1" t="str">
        <f t="shared" si="76"/>
        <v/>
      </c>
      <c r="R152" s="1">
        <f t="shared" si="68"/>
        <v>73.3</v>
      </c>
    </row>
    <row r="153" spans="1:18">
      <c r="A153" s="1">
        <v>32</v>
      </c>
      <c r="D153" s="1"/>
      <c r="F153" s="1"/>
      <c r="G153" s="1">
        <v>1</v>
      </c>
      <c r="J153" s="1" t="str">
        <f t="shared" si="69"/>
        <v/>
      </c>
      <c r="K153" s="1" t="str">
        <f t="shared" si="70"/>
        <v/>
      </c>
      <c r="L153" s="1" t="str">
        <f t="shared" si="71"/>
        <v/>
      </c>
      <c r="M153" s="1" t="str">
        <f t="shared" si="72"/>
        <v/>
      </c>
      <c r="N153" s="1" t="str">
        <f t="shared" si="73"/>
        <v/>
      </c>
      <c r="O153" s="1">
        <f t="shared" si="74"/>
        <v>75.6</v>
      </c>
      <c r="P153" s="1" t="str">
        <f t="shared" si="75"/>
        <v/>
      </c>
      <c r="Q153" s="1" t="str">
        <f t="shared" si="76"/>
        <v/>
      </c>
      <c r="R153" s="1">
        <f t="shared" si="68"/>
        <v>75.6</v>
      </c>
    </row>
    <row r="154" spans="1:18">
      <c r="A154" s="1">
        <v>33</v>
      </c>
      <c r="B154" s="1">
        <v>1</v>
      </c>
      <c r="D154" s="1"/>
      <c r="F154" s="1"/>
      <c r="G154" s="1">
        <v>1</v>
      </c>
      <c r="J154" s="1">
        <f t="shared" si="69"/>
        <v>2.2</v>
      </c>
      <c r="K154" s="1" t="str">
        <f t="shared" si="70"/>
        <v/>
      </c>
      <c r="L154" s="1" t="str">
        <f t="shared" si="71"/>
        <v/>
      </c>
      <c r="M154" s="1" t="str">
        <f t="shared" si="72"/>
        <v/>
      </c>
      <c r="N154" s="1" t="str">
        <f t="shared" si="73"/>
        <v/>
      </c>
      <c r="O154" s="1">
        <f t="shared" si="74"/>
        <v>75.6</v>
      </c>
      <c r="P154" s="1" t="str">
        <f t="shared" si="75"/>
        <v/>
      </c>
      <c r="Q154" s="1" t="str">
        <f t="shared" si="76"/>
        <v/>
      </c>
      <c r="R154" s="1">
        <f t="shared" si="68"/>
        <v>77.8</v>
      </c>
    </row>
    <row r="155" spans="1:18">
      <c r="A155" s="1">
        <v>34</v>
      </c>
      <c r="C155" s="1">
        <v>1</v>
      </c>
      <c r="D155" s="1"/>
      <c r="F155" s="1"/>
      <c r="G155" s="1">
        <v>1</v>
      </c>
      <c r="J155" s="1" t="str">
        <f t="shared" ref="J155:J185" si="77">IF(B155=1,$H$39,"")</f>
        <v/>
      </c>
      <c r="K155" s="1">
        <f t="shared" ref="K155:K185" si="78">IF(C155=1,$H$40,"")</f>
        <v>4.4</v>
      </c>
      <c r="L155" s="1" t="str">
        <f t="shared" ref="L155:L185" si="79">IF(D155=1,$H$41,"")</f>
        <v/>
      </c>
      <c r="M155" s="1" t="str">
        <f t="shared" ref="M155:M185" si="80">IF(E155=1,$H$42,"")</f>
        <v/>
      </c>
      <c r="N155" s="1" t="str">
        <f t="shared" ref="N155:N185" si="81">IF(F155=1,$H$43,"")</f>
        <v/>
      </c>
      <c r="O155" s="1">
        <f t="shared" ref="O155:O185" si="82">IF(G155=1,$H$44,"")</f>
        <v>75.6</v>
      </c>
      <c r="P155" s="1" t="str">
        <f t="shared" ref="P155:P185" si="83">IF(H155=1,$H$45,"")</f>
        <v/>
      </c>
      <c r="Q155" s="1" t="str">
        <f t="shared" ref="Q155:Q185" si="84">IF(I155=1,$H$46,"")</f>
        <v/>
      </c>
      <c r="R155" s="1">
        <f t="shared" si="68"/>
        <v>80</v>
      </c>
    </row>
    <row r="156" spans="1:18">
      <c r="A156" s="1">
        <v>35</v>
      </c>
      <c r="B156" s="1">
        <v>1</v>
      </c>
      <c r="C156" s="1">
        <v>1</v>
      </c>
      <c r="D156" s="1"/>
      <c r="F156" s="1"/>
      <c r="G156" s="1">
        <v>1</v>
      </c>
      <c r="J156" s="1">
        <f t="shared" si="77"/>
        <v>2.2</v>
      </c>
      <c r="K156" s="1">
        <f t="shared" si="78"/>
        <v>4.4</v>
      </c>
      <c r="L156" s="1" t="str">
        <f t="shared" si="79"/>
        <v/>
      </c>
      <c r="M156" s="1" t="str">
        <f t="shared" si="80"/>
        <v/>
      </c>
      <c r="N156" s="1" t="str">
        <f t="shared" si="81"/>
        <v/>
      </c>
      <c r="O156" s="1">
        <f t="shared" si="82"/>
        <v>75.6</v>
      </c>
      <c r="P156" s="1" t="str">
        <f t="shared" si="83"/>
        <v/>
      </c>
      <c r="Q156" s="1" t="str">
        <f t="shared" si="84"/>
        <v/>
      </c>
      <c r="R156" s="1">
        <f t="shared" si="68"/>
        <v>82.2</v>
      </c>
    </row>
    <row r="157" spans="1:18">
      <c r="A157" s="1">
        <v>36</v>
      </c>
      <c r="D157" s="1">
        <v>1</v>
      </c>
      <c r="F157" s="1"/>
      <c r="G157" s="1">
        <v>1</v>
      </c>
      <c r="J157" s="1" t="str">
        <f t="shared" si="77"/>
        <v/>
      </c>
      <c r="K157" s="1" t="str">
        <f t="shared" si="78"/>
        <v/>
      </c>
      <c r="L157" s="1">
        <f t="shared" si="79"/>
        <v>13.8</v>
      </c>
      <c r="M157" s="1" t="str">
        <f t="shared" si="80"/>
        <v/>
      </c>
      <c r="N157" s="1" t="str">
        <f t="shared" si="81"/>
        <v/>
      </c>
      <c r="O157" s="1">
        <f t="shared" si="82"/>
        <v>75.6</v>
      </c>
      <c r="P157" s="1" t="str">
        <f t="shared" si="83"/>
        <v/>
      </c>
      <c r="Q157" s="1" t="str">
        <f t="shared" si="84"/>
        <v/>
      </c>
      <c r="R157" s="1">
        <f t="shared" si="68"/>
        <v>89.4</v>
      </c>
    </row>
    <row r="158" spans="1:18">
      <c r="A158" s="1">
        <v>37</v>
      </c>
      <c r="B158" s="1">
        <v>1</v>
      </c>
      <c r="D158" s="1">
        <v>1</v>
      </c>
      <c r="F158" s="1"/>
      <c r="G158" s="1">
        <v>1</v>
      </c>
      <c r="J158" s="1">
        <f t="shared" si="77"/>
        <v>2.2</v>
      </c>
      <c r="K158" s="1" t="str">
        <f t="shared" si="78"/>
        <v/>
      </c>
      <c r="L158" s="1">
        <f t="shared" si="79"/>
        <v>13.8</v>
      </c>
      <c r="M158" s="1" t="str">
        <f t="shared" si="80"/>
        <v/>
      </c>
      <c r="N158" s="1" t="str">
        <f t="shared" si="81"/>
        <v/>
      </c>
      <c r="O158" s="1">
        <f t="shared" si="82"/>
        <v>75.6</v>
      </c>
      <c r="P158" s="1" t="str">
        <f t="shared" si="83"/>
        <v/>
      </c>
      <c r="Q158" s="1" t="str">
        <f t="shared" si="84"/>
        <v/>
      </c>
      <c r="R158" s="1">
        <f t="shared" si="68"/>
        <v>91.6</v>
      </c>
    </row>
    <row r="159" spans="1:18">
      <c r="A159" s="1">
        <v>38</v>
      </c>
      <c r="C159" s="1">
        <v>1</v>
      </c>
      <c r="D159" s="1">
        <v>1</v>
      </c>
      <c r="F159" s="1"/>
      <c r="G159" s="1">
        <v>1</v>
      </c>
      <c r="J159" s="1" t="str">
        <f t="shared" si="77"/>
        <v/>
      </c>
      <c r="K159" s="1">
        <f t="shared" si="78"/>
        <v>4.4</v>
      </c>
      <c r="L159" s="1">
        <f t="shared" si="79"/>
        <v>13.8</v>
      </c>
      <c r="M159" s="1" t="str">
        <f t="shared" si="80"/>
        <v/>
      </c>
      <c r="N159" s="1" t="str">
        <f t="shared" si="81"/>
        <v/>
      </c>
      <c r="O159" s="1">
        <f t="shared" si="82"/>
        <v>75.6</v>
      </c>
      <c r="P159" s="1" t="str">
        <f t="shared" si="83"/>
        <v/>
      </c>
      <c r="Q159" s="1" t="str">
        <f t="shared" si="84"/>
        <v/>
      </c>
      <c r="R159" s="1">
        <f t="shared" si="68"/>
        <v>93.8</v>
      </c>
    </row>
    <row r="160" spans="1:18">
      <c r="A160" s="1">
        <v>39</v>
      </c>
      <c r="B160" s="1">
        <v>1</v>
      </c>
      <c r="C160" s="1">
        <v>1</v>
      </c>
      <c r="D160" s="1">
        <v>1</v>
      </c>
      <c r="F160" s="1"/>
      <c r="G160" s="1">
        <v>1</v>
      </c>
      <c r="J160" s="1">
        <f t="shared" si="77"/>
        <v>2.2</v>
      </c>
      <c r="K160" s="1">
        <f t="shared" si="78"/>
        <v>4.4</v>
      </c>
      <c r="L160" s="1">
        <f t="shared" si="79"/>
        <v>13.8</v>
      </c>
      <c r="M160" s="1" t="str">
        <f t="shared" si="80"/>
        <v/>
      </c>
      <c r="N160" s="1" t="str">
        <f t="shared" si="81"/>
        <v/>
      </c>
      <c r="O160" s="1">
        <f t="shared" si="82"/>
        <v>75.6</v>
      </c>
      <c r="P160" s="1" t="str">
        <f t="shared" si="83"/>
        <v/>
      </c>
      <c r="Q160" s="1" t="str">
        <f t="shared" si="84"/>
        <v/>
      </c>
      <c r="R160" s="1">
        <f t="shared" si="68"/>
        <v>96</v>
      </c>
    </row>
    <row r="161" spans="1:18">
      <c r="A161" s="1">
        <v>40</v>
      </c>
      <c r="D161" s="1"/>
      <c r="E161" s="1">
        <v>1</v>
      </c>
      <c r="F161" s="1"/>
      <c r="G161" s="1">
        <v>1</v>
      </c>
      <c r="J161" s="1" t="str">
        <f t="shared" si="77"/>
        <v/>
      </c>
      <c r="K161" s="1" t="str">
        <f t="shared" si="78"/>
        <v/>
      </c>
      <c r="L161" s="1" t="str">
        <f t="shared" si="79"/>
        <v/>
      </c>
      <c r="M161" s="1">
        <f t="shared" si="80"/>
        <v>20.7</v>
      </c>
      <c r="N161" s="1" t="str">
        <f t="shared" si="81"/>
        <v/>
      </c>
      <c r="O161" s="1">
        <f t="shared" si="82"/>
        <v>75.6</v>
      </c>
      <c r="P161" s="1" t="str">
        <f t="shared" si="83"/>
        <v/>
      </c>
      <c r="Q161" s="1" t="str">
        <f t="shared" si="84"/>
        <v/>
      </c>
      <c r="R161" s="1">
        <f t="shared" si="68"/>
        <v>96.3</v>
      </c>
    </row>
    <row r="162" spans="1:18">
      <c r="A162" s="1">
        <v>41</v>
      </c>
      <c r="B162" s="1">
        <v>1</v>
      </c>
      <c r="D162" s="1"/>
      <c r="E162" s="1">
        <v>1</v>
      </c>
      <c r="F162" s="1"/>
      <c r="G162" s="1">
        <v>1</v>
      </c>
      <c r="J162" s="1">
        <f t="shared" si="77"/>
        <v>2.2</v>
      </c>
      <c r="K162" s="1" t="str">
        <f t="shared" si="78"/>
        <v/>
      </c>
      <c r="L162" s="1" t="str">
        <f t="shared" si="79"/>
        <v/>
      </c>
      <c r="M162" s="1">
        <f t="shared" si="80"/>
        <v>20.7</v>
      </c>
      <c r="N162" s="1" t="str">
        <f t="shared" si="81"/>
        <v/>
      </c>
      <c r="O162" s="1">
        <f t="shared" si="82"/>
        <v>75.6</v>
      </c>
      <c r="P162" s="1" t="str">
        <f t="shared" si="83"/>
        <v/>
      </c>
      <c r="Q162" s="1" t="str">
        <f t="shared" si="84"/>
        <v/>
      </c>
      <c r="R162" s="1">
        <f t="shared" si="68"/>
        <v>98.5</v>
      </c>
    </row>
    <row r="163" spans="1:18">
      <c r="A163" s="1">
        <v>42</v>
      </c>
      <c r="C163" s="1">
        <v>1</v>
      </c>
      <c r="D163" s="1"/>
      <c r="E163" s="1">
        <v>1</v>
      </c>
      <c r="F163" s="1"/>
      <c r="G163" s="1">
        <v>1</v>
      </c>
      <c r="J163" s="1" t="str">
        <f t="shared" si="77"/>
        <v/>
      </c>
      <c r="K163" s="1">
        <f t="shared" si="78"/>
        <v>4.4</v>
      </c>
      <c r="L163" s="1" t="str">
        <f t="shared" si="79"/>
        <v/>
      </c>
      <c r="M163" s="1">
        <f t="shared" si="80"/>
        <v>20.7</v>
      </c>
      <c r="N163" s="1" t="str">
        <f t="shared" si="81"/>
        <v/>
      </c>
      <c r="O163" s="1">
        <f t="shared" si="82"/>
        <v>75.6</v>
      </c>
      <c r="P163" s="1" t="str">
        <f t="shared" si="83"/>
        <v/>
      </c>
      <c r="Q163" s="1" t="str">
        <f t="shared" si="84"/>
        <v/>
      </c>
      <c r="R163" s="1">
        <f t="shared" si="68"/>
        <v>100.7</v>
      </c>
    </row>
    <row r="164" spans="1:18">
      <c r="A164" s="1">
        <v>43</v>
      </c>
      <c r="B164" s="1">
        <v>1</v>
      </c>
      <c r="C164" s="1">
        <v>1</v>
      </c>
      <c r="D164" s="1"/>
      <c r="E164" s="1">
        <v>1</v>
      </c>
      <c r="F164" s="1"/>
      <c r="G164" s="1">
        <v>1</v>
      </c>
      <c r="J164" s="1">
        <f t="shared" si="77"/>
        <v>2.2</v>
      </c>
      <c r="K164" s="1">
        <f t="shared" si="78"/>
        <v>4.4</v>
      </c>
      <c r="L164" s="1" t="str">
        <f t="shared" si="79"/>
        <v/>
      </c>
      <c r="M164" s="1">
        <f t="shared" si="80"/>
        <v>20.7</v>
      </c>
      <c r="N164" s="1" t="str">
        <f t="shared" si="81"/>
        <v/>
      </c>
      <c r="O164" s="1">
        <f t="shared" si="82"/>
        <v>75.6</v>
      </c>
      <c r="P164" s="1" t="str">
        <f t="shared" si="83"/>
        <v/>
      </c>
      <c r="Q164" s="1" t="str">
        <f t="shared" si="84"/>
        <v/>
      </c>
      <c r="R164" s="1">
        <f t="shared" si="68"/>
        <v>102.9</v>
      </c>
    </row>
    <row r="165" spans="1:18">
      <c r="A165" s="1">
        <v>44</v>
      </c>
      <c r="D165" s="1">
        <v>1</v>
      </c>
      <c r="E165" s="1">
        <v>1</v>
      </c>
      <c r="F165" s="1"/>
      <c r="G165" s="1">
        <v>1</v>
      </c>
      <c r="J165" s="1" t="str">
        <f t="shared" si="77"/>
        <v/>
      </c>
      <c r="K165" s="1" t="str">
        <f t="shared" si="78"/>
        <v/>
      </c>
      <c r="L165" s="1">
        <f t="shared" si="79"/>
        <v>13.8</v>
      </c>
      <c r="M165" s="1">
        <f t="shared" si="80"/>
        <v>20.7</v>
      </c>
      <c r="N165" s="1" t="str">
        <f t="shared" si="81"/>
        <v/>
      </c>
      <c r="O165" s="1">
        <f t="shared" si="82"/>
        <v>75.6</v>
      </c>
      <c r="P165" s="1" t="str">
        <f t="shared" si="83"/>
        <v/>
      </c>
      <c r="Q165" s="1" t="str">
        <f t="shared" si="84"/>
        <v/>
      </c>
      <c r="R165" s="1">
        <f t="shared" si="68"/>
        <v>110.1</v>
      </c>
    </row>
    <row r="166" spans="1:18">
      <c r="A166" s="1">
        <v>45</v>
      </c>
      <c r="B166" s="1">
        <v>1</v>
      </c>
      <c r="D166" s="1">
        <v>1</v>
      </c>
      <c r="E166" s="1">
        <v>1</v>
      </c>
      <c r="F166" s="1"/>
      <c r="G166" s="1">
        <v>1</v>
      </c>
      <c r="J166" s="1">
        <f t="shared" si="77"/>
        <v>2.2</v>
      </c>
      <c r="K166" s="1" t="str">
        <f t="shared" si="78"/>
        <v/>
      </c>
      <c r="L166" s="1">
        <f t="shared" si="79"/>
        <v>13.8</v>
      </c>
      <c r="M166" s="1">
        <f t="shared" si="80"/>
        <v>20.7</v>
      </c>
      <c r="N166" s="1" t="str">
        <f t="shared" si="81"/>
        <v/>
      </c>
      <c r="O166" s="1">
        <f t="shared" si="82"/>
        <v>75.6</v>
      </c>
      <c r="P166" s="1" t="str">
        <f t="shared" si="83"/>
        <v/>
      </c>
      <c r="Q166" s="1" t="str">
        <f t="shared" si="84"/>
        <v/>
      </c>
      <c r="R166" s="1">
        <f t="shared" si="68"/>
        <v>112.3</v>
      </c>
    </row>
    <row r="167" spans="1:18">
      <c r="A167" s="1">
        <v>46</v>
      </c>
      <c r="C167" s="1">
        <v>1</v>
      </c>
      <c r="D167" s="1">
        <v>1</v>
      </c>
      <c r="E167" s="1">
        <v>1</v>
      </c>
      <c r="F167" s="1"/>
      <c r="G167" s="1">
        <v>1</v>
      </c>
      <c r="J167" s="1" t="str">
        <f t="shared" si="77"/>
        <v/>
      </c>
      <c r="K167" s="1">
        <f t="shared" si="78"/>
        <v>4.4</v>
      </c>
      <c r="L167" s="1">
        <f t="shared" si="79"/>
        <v>13.8</v>
      </c>
      <c r="M167" s="1">
        <f t="shared" si="80"/>
        <v>20.7</v>
      </c>
      <c r="N167" s="1" t="str">
        <f t="shared" si="81"/>
        <v/>
      </c>
      <c r="O167" s="1">
        <f t="shared" si="82"/>
        <v>75.6</v>
      </c>
      <c r="P167" s="1" t="str">
        <f t="shared" si="83"/>
        <v/>
      </c>
      <c r="Q167" s="1" t="str">
        <f t="shared" si="84"/>
        <v/>
      </c>
      <c r="R167" s="1">
        <f t="shared" si="68"/>
        <v>114.5</v>
      </c>
    </row>
    <row r="168" spans="1:18">
      <c r="A168" s="1">
        <v>47</v>
      </c>
      <c r="B168" s="1">
        <v>1</v>
      </c>
      <c r="C168" s="1">
        <v>1</v>
      </c>
      <c r="D168" s="1">
        <v>1</v>
      </c>
      <c r="E168" s="1">
        <v>1</v>
      </c>
      <c r="F168" s="1"/>
      <c r="G168" s="1">
        <v>1</v>
      </c>
      <c r="J168" s="1">
        <f t="shared" si="77"/>
        <v>2.2</v>
      </c>
      <c r="K168" s="1">
        <f t="shared" si="78"/>
        <v>4.4</v>
      </c>
      <c r="L168" s="1">
        <f t="shared" si="79"/>
        <v>13.8</v>
      </c>
      <c r="M168" s="1">
        <f t="shared" si="80"/>
        <v>20.7</v>
      </c>
      <c r="N168" s="1" t="str">
        <f t="shared" si="81"/>
        <v/>
      </c>
      <c r="O168" s="1">
        <f t="shared" si="82"/>
        <v>75.6</v>
      </c>
      <c r="P168" s="1" t="str">
        <f t="shared" si="83"/>
        <v/>
      </c>
      <c r="Q168" s="1" t="str">
        <f t="shared" si="84"/>
        <v/>
      </c>
      <c r="R168" s="1">
        <f t="shared" si="68"/>
        <v>116.7</v>
      </c>
    </row>
    <row r="169" spans="1:18">
      <c r="A169" s="1">
        <v>48</v>
      </c>
      <c r="D169" s="1"/>
      <c r="F169" s="1">
        <v>1</v>
      </c>
      <c r="G169" s="1">
        <v>1</v>
      </c>
      <c r="J169" s="1" t="str">
        <f t="shared" si="77"/>
        <v/>
      </c>
      <c r="K169" s="1" t="str">
        <f t="shared" si="78"/>
        <v/>
      </c>
      <c r="L169" s="1" t="str">
        <f t="shared" si="79"/>
        <v/>
      </c>
      <c r="M169" s="1" t="str">
        <f t="shared" si="80"/>
        <v/>
      </c>
      <c r="N169" s="1">
        <f t="shared" si="81"/>
        <v>32.2</v>
      </c>
      <c r="O169" s="1">
        <f t="shared" si="82"/>
        <v>75.6</v>
      </c>
      <c r="P169" s="1" t="str">
        <f t="shared" si="83"/>
        <v/>
      </c>
      <c r="Q169" s="1" t="str">
        <f t="shared" si="84"/>
        <v/>
      </c>
      <c r="R169" s="1">
        <f t="shared" si="68"/>
        <v>107.8</v>
      </c>
    </row>
    <row r="170" spans="1:18">
      <c r="A170" s="1">
        <v>49</v>
      </c>
      <c r="B170" s="1">
        <v>1</v>
      </c>
      <c r="D170" s="1"/>
      <c r="F170" s="1">
        <v>1</v>
      </c>
      <c r="G170" s="1">
        <v>1</v>
      </c>
      <c r="J170" s="1">
        <f t="shared" si="77"/>
        <v>2.2</v>
      </c>
      <c r="K170" s="1" t="str">
        <f t="shared" si="78"/>
        <v/>
      </c>
      <c r="L170" s="1" t="str">
        <f t="shared" si="79"/>
        <v/>
      </c>
      <c r="M170" s="1" t="str">
        <f t="shared" si="80"/>
        <v/>
      </c>
      <c r="N170" s="1">
        <f t="shared" si="81"/>
        <v>32.2</v>
      </c>
      <c r="O170" s="1">
        <f t="shared" si="82"/>
        <v>75.6</v>
      </c>
      <c r="P170" s="1" t="str">
        <f t="shared" si="83"/>
        <v/>
      </c>
      <c r="Q170" s="1" t="str">
        <f t="shared" si="84"/>
        <v/>
      </c>
      <c r="R170" s="1">
        <f t="shared" si="68"/>
        <v>110</v>
      </c>
    </row>
    <row r="171" spans="1:18">
      <c r="A171" s="1">
        <v>50</v>
      </c>
      <c r="C171" s="1">
        <v>1</v>
      </c>
      <c r="D171" s="1"/>
      <c r="F171" s="1">
        <v>1</v>
      </c>
      <c r="G171" s="1">
        <v>1</v>
      </c>
      <c r="J171" s="1" t="str">
        <f t="shared" si="77"/>
        <v/>
      </c>
      <c r="K171" s="1">
        <f t="shared" si="78"/>
        <v>4.4</v>
      </c>
      <c r="L171" s="1" t="str">
        <f t="shared" si="79"/>
        <v/>
      </c>
      <c r="M171" s="1" t="str">
        <f t="shared" si="80"/>
        <v/>
      </c>
      <c r="N171" s="1">
        <f t="shared" si="81"/>
        <v>32.2</v>
      </c>
      <c r="O171" s="1">
        <f t="shared" si="82"/>
        <v>75.6</v>
      </c>
      <c r="P171" s="1" t="str">
        <f t="shared" si="83"/>
        <v/>
      </c>
      <c r="Q171" s="1" t="str">
        <f t="shared" si="84"/>
        <v/>
      </c>
      <c r="R171" s="1">
        <f t="shared" si="68"/>
        <v>112.2</v>
      </c>
    </row>
    <row r="172" spans="1:18">
      <c r="A172" s="1">
        <v>51</v>
      </c>
      <c r="B172" s="1">
        <v>1</v>
      </c>
      <c r="C172" s="1">
        <v>1</v>
      </c>
      <c r="D172" s="1"/>
      <c r="F172" s="1">
        <v>1</v>
      </c>
      <c r="G172" s="1">
        <v>1</v>
      </c>
      <c r="J172" s="1">
        <f t="shared" si="77"/>
        <v>2.2</v>
      </c>
      <c r="K172" s="1">
        <f t="shared" si="78"/>
        <v>4.4</v>
      </c>
      <c r="L172" s="1" t="str">
        <f t="shared" si="79"/>
        <v/>
      </c>
      <c r="M172" s="1" t="str">
        <f t="shared" si="80"/>
        <v/>
      </c>
      <c r="N172" s="1">
        <f t="shared" si="81"/>
        <v>32.2</v>
      </c>
      <c r="O172" s="1">
        <f t="shared" si="82"/>
        <v>75.6</v>
      </c>
      <c r="P172" s="1" t="str">
        <f t="shared" si="83"/>
        <v/>
      </c>
      <c r="Q172" s="1" t="str">
        <f t="shared" si="84"/>
        <v/>
      </c>
      <c r="R172" s="1">
        <f t="shared" si="68"/>
        <v>114.4</v>
      </c>
    </row>
    <row r="173" spans="1:18">
      <c r="A173" s="1">
        <v>52</v>
      </c>
      <c r="D173" s="1">
        <v>1</v>
      </c>
      <c r="F173" s="1">
        <v>1</v>
      </c>
      <c r="G173" s="1">
        <v>1</v>
      </c>
      <c r="J173" s="1" t="str">
        <f t="shared" si="77"/>
        <v/>
      </c>
      <c r="K173" s="1" t="str">
        <f t="shared" si="78"/>
        <v/>
      </c>
      <c r="L173" s="1">
        <f t="shared" si="79"/>
        <v>13.8</v>
      </c>
      <c r="M173" s="1" t="str">
        <f t="shared" si="80"/>
        <v/>
      </c>
      <c r="N173" s="1">
        <f t="shared" si="81"/>
        <v>32.2</v>
      </c>
      <c r="O173" s="1">
        <f t="shared" si="82"/>
        <v>75.6</v>
      </c>
      <c r="P173" s="1" t="str">
        <f t="shared" si="83"/>
        <v/>
      </c>
      <c r="Q173" s="1" t="str">
        <f t="shared" si="84"/>
        <v/>
      </c>
      <c r="R173" s="1">
        <f t="shared" si="68"/>
        <v>121.6</v>
      </c>
    </row>
    <row r="174" spans="1:18">
      <c r="A174" s="1">
        <v>53</v>
      </c>
      <c r="B174" s="1">
        <v>1</v>
      </c>
      <c r="D174" s="1">
        <v>1</v>
      </c>
      <c r="F174" s="1">
        <v>1</v>
      </c>
      <c r="G174" s="1">
        <v>1</v>
      </c>
      <c r="J174" s="1">
        <f t="shared" si="77"/>
        <v>2.2</v>
      </c>
      <c r="K174" s="1" t="str">
        <f t="shared" si="78"/>
        <v/>
      </c>
      <c r="L174" s="1">
        <f t="shared" si="79"/>
        <v>13.8</v>
      </c>
      <c r="M174" s="1" t="str">
        <f t="shared" si="80"/>
        <v/>
      </c>
      <c r="N174" s="1">
        <f t="shared" si="81"/>
        <v>32.2</v>
      </c>
      <c r="O174" s="1">
        <f t="shared" si="82"/>
        <v>75.6</v>
      </c>
      <c r="P174" s="1" t="str">
        <f t="shared" si="83"/>
        <v/>
      </c>
      <c r="Q174" s="1" t="str">
        <f t="shared" si="84"/>
        <v/>
      </c>
      <c r="R174" s="1">
        <f t="shared" si="68"/>
        <v>123.8</v>
      </c>
    </row>
    <row r="175" spans="1:18">
      <c r="A175" s="1">
        <v>54</v>
      </c>
      <c r="C175" s="1">
        <v>1</v>
      </c>
      <c r="D175" s="1">
        <v>1</v>
      </c>
      <c r="F175" s="1">
        <v>1</v>
      </c>
      <c r="G175" s="1">
        <v>1</v>
      </c>
      <c r="J175" s="1" t="str">
        <f t="shared" si="77"/>
        <v/>
      </c>
      <c r="K175" s="1">
        <f t="shared" si="78"/>
        <v>4.4</v>
      </c>
      <c r="L175" s="1">
        <f t="shared" si="79"/>
        <v>13.8</v>
      </c>
      <c r="M175" s="1" t="str">
        <f t="shared" si="80"/>
        <v/>
      </c>
      <c r="N175" s="1">
        <f t="shared" si="81"/>
        <v>32.2</v>
      </c>
      <c r="O175" s="1">
        <f t="shared" si="82"/>
        <v>75.6</v>
      </c>
      <c r="P175" s="1" t="str">
        <f t="shared" si="83"/>
        <v/>
      </c>
      <c r="Q175" s="1" t="str">
        <f t="shared" si="84"/>
        <v/>
      </c>
      <c r="R175" s="1">
        <f t="shared" si="68"/>
        <v>126</v>
      </c>
    </row>
    <row r="176" spans="1:18">
      <c r="A176" s="1">
        <v>55</v>
      </c>
      <c r="B176" s="1">
        <v>1</v>
      </c>
      <c r="C176" s="1">
        <v>1</v>
      </c>
      <c r="D176" s="1">
        <v>1</v>
      </c>
      <c r="F176" s="1">
        <v>1</v>
      </c>
      <c r="G176" s="1">
        <v>1</v>
      </c>
      <c r="J176" s="1">
        <f t="shared" si="77"/>
        <v>2.2</v>
      </c>
      <c r="K176" s="1">
        <f t="shared" si="78"/>
        <v>4.4</v>
      </c>
      <c r="L176" s="1">
        <f t="shared" si="79"/>
        <v>13.8</v>
      </c>
      <c r="M176" s="1" t="str">
        <f t="shared" si="80"/>
        <v/>
      </c>
      <c r="N176" s="1">
        <f t="shared" si="81"/>
        <v>32.2</v>
      </c>
      <c r="O176" s="1">
        <f t="shared" si="82"/>
        <v>75.6</v>
      </c>
      <c r="P176" s="1" t="str">
        <f t="shared" si="83"/>
        <v/>
      </c>
      <c r="Q176" s="1" t="str">
        <f t="shared" si="84"/>
        <v/>
      </c>
      <c r="R176" s="1">
        <f t="shared" si="68"/>
        <v>128.2</v>
      </c>
    </row>
    <row r="177" spans="1:18">
      <c r="A177" s="1">
        <v>56</v>
      </c>
      <c r="D177" s="1"/>
      <c r="E177" s="1">
        <v>1</v>
      </c>
      <c r="F177" s="1">
        <v>1</v>
      </c>
      <c r="G177" s="1">
        <v>1</v>
      </c>
      <c r="J177" s="1" t="str">
        <f t="shared" si="77"/>
        <v/>
      </c>
      <c r="K177" s="1" t="str">
        <f t="shared" si="78"/>
        <v/>
      </c>
      <c r="L177" s="1" t="str">
        <f t="shared" si="79"/>
        <v/>
      </c>
      <c r="M177" s="1">
        <f t="shared" si="80"/>
        <v>20.7</v>
      </c>
      <c r="N177" s="1">
        <f t="shared" si="81"/>
        <v>32.2</v>
      </c>
      <c r="O177" s="1">
        <f t="shared" si="82"/>
        <v>75.6</v>
      </c>
      <c r="P177" s="1" t="str">
        <f t="shared" si="83"/>
        <v/>
      </c>
      <c r="Q177" s="1" t="str">
        <f t="shared" si="84"/>
        <v/>
      </c>
      <c r="R177" s="1">
        <f t="shared" si="68"/>
        <v>128.5</v>
      </c>
    </row>
    <row r="178" spans="1:18">
      <c r="A178" s="1">
        <v>57</v>
      </c>
      <c r="B178" s="1">
        <v>1</v>
      </c>
      <c r="D178" s="1"/>
      <c r="E178" s="1">
        <v>1</v>
      </c>
      <c r="F178" s="1">
        <v>1</v>
      </c>
      <c r="G178" s="1">
        <v>1</v>
      </c>
      <c r="J178" s="1">
        <f t="shared" si="77"/>
        <v>2.2</v>
      </c>
      <c r="K178" s="1" t="str">
        <f t="shared" si="78"/>
        <v/>
      </c>
      <c r="L178" s="1" t="str">
        <f t="shared" si="79"/>
        <v/>
      </c>
      <c r="M178" s="1">
        <f t="shared" si="80"/>
        <v>20.7</v>
      </c>
      <c r="N178" s="1">
        <f t="shared" si="81"/>
        <v>32.2</v>
      </c>
      <c r="O178" s="1">
        <f t="shared" si="82"/>
        <v>75.6</v>
      </c>
      <c r="P178" s="1" t="str">
        <f t="shared" si="83"/>
        <v/>
      </c>
      <c r="Q178" s="1" t="str">
        <f t="shared" si="84"/>
        <v/>
      </c>
      <c r="R178" s="1">
        <f t="shared" si="68"/>
        <v>130.7</v>
      </c>
    </row>
    <row r="179" spans="1:18">
      <c r="A179" s="1">
        <v>58</v>
      </c>
      <c r="C179" s="1">
        <v>1</v>
      </c>
      <c r="D179" s="1"/>
      <c r="E179" s="1">
        <v>1</v>
      </c>
      <c r="F179" s="1">
        <v>1</v>
      </c>
      <c r="G179" s="1">
        <v>1</v>
      </c>
      <c r="J179" s="1" t="str">
        <f t="shared" si="77"/>
        <v/>
      </c>
      <c r="K179" s="1">
        <f t="shared" si="78"/>
        <v>4.4</v>
      </c>
      <c r="L179" s="1" t="str">
        <f t="shared" si="79"/>
        <v/>
      </c>
      <c r="M179" s="1">
        <f t="shared" si="80"/>
        <v>20.7</v>
      </c>
      <c r="N179" s="1">
        <f t="shared" si="81"/>
        <v>32.2</v>
      </c>
      <c r="O179" s="1">
        <f t="shared" si="82"/>
        <v>75.6</v>
      </c>
      <c r="P179" s="1" t="str">
        <f t="shared" si="83"/>
        <v/>
      </c>
      <c r="Q179" s="1" t="str">
        <f t="shared" si="84"/>
        <v/>
      </c>
      <c r="R179" s="1">
        <f t="shared" si="68"/>
        <v>132.9</v>
      </c>
    </row>
    <row r="180" spans="1:18">
      <c r="A180" s="1">
        <v>59</v>
      </c>
      <c r="B180" s="1">
        <v>1</v>
      </c>
      <c r="C180" s="1">
        <v>1</v>
      </c>
      <c r="D180" s="1"/>
      <c r="E180" s="1">
        <v>1</v>
      </c>
      <c r="F180" s="1">
        <v>1</v>
      </c>
      <c r="G180" s="1">
        <v>1</v>
      </c>
      <c r="J180" s="1">
        <f t="shared" si="77"/>
        <v>2.2</v>
      </c>
      <c r="K180" s="1">
        <f t="shared" si="78"/>
        <v>4.4</v>
      </c>
      <c r="L180" s="1" t="str">
        <f t="shared" si="79"/>
        <v/>
      </c>
      <c r="M180" s="1">
        <f t="shared" si="80"/>
        <v>20.7</v>
      </c>
      <c r="N180" s="1">
        <f t="shared" si="81"/>
        <v>32.2</v>
      </c>
      <c r="O180" s="1">
        <f t="shared" si="82"/>
        <v>75.6</v>
      </c>
      <c r="P180" s="1" t="str">
        <f t="shared" si="83"/>
        <v/>
      </c>
      <c r="Q180" s="1" t="str">
        <f t="shared" si="84"/>
        <v/>
      </c>
      <c r="R180" s="1">
        <f t="shared" si="68"/>
        <v>135.1</v>
      </c>
    </row>
    <row r="181" spans="1:18">
      <c r="A181" s="1">
        <v>60</v>
      </c>
      <c r="D181" s="1">
        <v>1</v>
      </c>
      <c r="E181" s="1">
        <v>1</v>
      </c>
      <c r="F181" s="1">
        <v>1</v>
      </c>
      <c r="G181" s="1">
        <v>1</v>
      </c>
      <c r="J181" s="1" t="str">
        <f t="shared" si="77"/>
        <v/>
      </c>
      <c r="K181" s="1" t="str">
        <f t="shared" si="78"/>
        <v/>
      </c>
      <c r="L181" s="1">
        <f t="shared" si="79"/>
        <v>13.8</v>
      </c>
      <c r="M181" s="1">
        <f t="shared" si="80"/>
        <v>20.7</v>
      </c>
      <c r="N181" s="1">
        <f t="shared" si="81"/>
        <v>32.2</v>
      </c>
      <c r="O181" s="1">
        <f t="shared" si="82"/>
        <v>75.6</v>
      </c>
      <c r="P181" s="1" t="str">
        <f t="shared" si="83"/>
        <v/>
      </c>
      <c r="Q181" s="1" t="str">
        <f t="shared" si="84"/>
        <v/>
      </c>
      <c r="R181" s="1">
        <f t="shared" si="68"/>
        <v>142.3</v>
      </c>
    </row>
    <row r="182" spans="1:18">
      <c r="A182" s="1">
        <v>61</v>
      </c>
      <c r="B182" s="1">
        <v>1</v>
      </c>
      <c r="D182" s="1">
        <v>1</v>
      </c>
      <c r="E182" s="1">
        <v>1</v>
      </c>
      <c r="F182" s="1">
        <v>1</v>
      </c>
      <c r="G182" s="1">
        <v>1</v>
      </c>
      <c r="J182" s="1">
        <f t="shared" si="77"/>
        <v>2.2</v>
      </c>
      <c r="K182" s="1" t="str">
        <f t="shared" si="78"/>
        <v/>
      </c>
      <c r="L182" s="1">
        <f t="shared" si="79"/>
        <v>13.8</v>
      </c>
      <c r="M182" s="1">
        <f t="shared" si="80"/>
        <v>20.7</v>
      </c>
      <c r="N182" s="1">
        <f t="shared" si="81"/>
        <v>32.2</v>
      </c>
      <c r="O182" s="1">
        <f t="shared" si="82"/>
        <v>75.6</v>
      </c>
      <c r="P182" s="1" t="str">
        <f t="shared" si="83"/>
        <v/>
      </c>
      <c r="Q182" s="1" t="str">
        <f t="shared" si="84"/>
        <v/>
      </c>
      <c r="R182" s="1">
        <f t="shared" si="68"/>
        <v>144.5</v>
      </c>
    </row>
    <row r="183" spans="1:18">
      <c r="A183" s="1">
        <v>62</v>
      </c>
      <c r="C183" s="1">
        <v>1</v>
      </c>
      <c r="D183" s="1">
        <v>1</v>
      </c>
      <c r="E183" s="1">
        <v>1</v>
      </c>
      <c r="F183" s="1">
        <v>1</v>
      </c>
      <c r="G183" s="1">
        <v>1</v>
      </c>
      <c r="J183" s="1" t="str">
        <f t="shared" si="77"/>
        <v/>
      </c>
      <c r="K183" s="1">
        <f t="shared" si="78"/>
        <v>4.4</v>
      </c>
      <c r="L183" s="1">
        <f t="shared" si="79"/>
        <v>13.8</v>
      </c>
      <c r="M183" s="1">
        <f t="shared" si="80"/>
        <v>20.7</v>
      </c>
      <c r="N183" s="1">
        <f t="shared" si="81"/>
        <v>32.2</v>
      </c>
      <c r="O183" s="1">
        <f t="shared" si="82"/>
        <v>75.6</v>
      </c>
      <c r="P183" s="1" t="str">
        <f t="shared" si="83"/>
        <v/>
      </c>
      <c r="Q183" s="1" t="str">
        <f t="shared" si="84"/>
        <v/>
      </c>
      <c r="R183" s="1">
        <f t="shared" si="68"/>
        <v>146.7</v>
      </c>
    </row>
    <row r="184" spans="1:18">
      <c r="A184" s="1">
        <v>63</v>
      </c>
      <c r="B184" s="1">
        <v>1</v>
      </c>
      <c r="C184" s="1">
        <v>1</v>
      </c>
      <c r="D184" s="1">
        <v>1</v>
      </c>
      <c r="E184" s="1">
        <v>1</v>
      </c>
      <c r="F184" s="1">
        <v>1</v>
      </c>
      <c r="G184" s="1">
        <v>1</v>
      </c>
      <c r="J184" s="1">
        <f t="shared" si="77"/>
        <v>2.2</v>
      </c>
      <c r="K184" s="1">
        <f t="shared" si="78"/>
        <v>4.4</v>
      </c>
      <c r="L184" s="1">
        <f t="shared" si="79"/>
        <v>13.8</v>
      </c>
      <c r="M184" s="1">
        <f t="shared" si="80"/>
        <v>20.7</v>
      </c>
      <c r="N184" s="1">
        <f t="shared" si="81"/>
        <v>32.2</v>
      </c>
      <c r="O184" s="1">
        <f t="shared" si="82"/>
        <v>75.6</v>
      </c>
      <c r="P184" s="1" t="str">
        <f t="shared" si="83"/>
        <v/>
      </c>
      <c r="Q184" s="1" t="str">
        <f t="shared" si="84"/>
        <v/>
      </c>
      <c r="R184" s="1">
        <f t="shared" si="68"/>
        <v>148.9</v>
      </c>
    </row>
    <row r="185" spans="1:18">
      <c r="A185" s="1">
        <v>64</v>
      </c>
      <c r="D185" s="1"/>
      <c r="F185" s="1"/>
      <c r="G185" s="1"/>
      <c r="H185" s="1">
        <v>1</v>
      </c>
      <c r="I185" s="1"/>
      <c r="J185" s="1" t="str">
        <f t="shared" si="77"/>
        <v/>
      </c>
      <c r="K185" s="1" t="str">
        <f t="shared" si="78"/>
        <v/>
      </c>
      <c r="L185" s="1" t="str">
        <f t="shared" si="79"/>
        <v/>
      </c>
      <c r="M185" s="1" t="str">
        <f t="shared" si="80"/>
        <v/>
      </c>
      <c r="N185" s="1" t="str">
        <f t="shared" si="81"/>
        <v/>
      </c>
      <c r="O185" s="1" t="str">
        <f t="shared" si="82"/>
        <v/>
      </c>
      <c r="P185" s="1">
        <f t="shared" si="83"/>
        <v>115.2</v>
      </c>
      <c r="Q185" s="1" t="str">
        <f t="shared" si="84"/>
        <v/>
      </c>
      <c r="R185" s="1">
        <f t="shared" si="68"/>
        <v>115.2</v>
      </c>
    </row>
    <row r="188" spans="2:18">
      <c r="B188" s="1">
        <v>1</v>
      </c>
      <c r="C188" s="1">
        <v>2</v>
      </c>
      <c r="D188" s="1">
        <v>4</v>
      </c>
      <c r="E188" s="1">
        <v>8</v>
      </c>
      <c r="F188" s="1">
        <v>16</v>
      </c>
      <c r="G188" s="1">
        <v>32</v>
      </c>
      <c r="H188" s="1">
        <v>64</v>
      </c>
      <c r="I188" s="1">
        <v>128</v>
      </c>
      <c r="J188" s="1" t="s">
        <v>287</v>
      </c>
      <c r="K188" s="1" t="s">
        <v>288</v>
      </c>
      <c r="L188" s="1" t="s">
        <v>290</v>
      </c>
      <c r="M188" s="1" t="s">
        <v>294</v>
      </c>
      <c r="N188" s="1" t="s">
        <v>295</v>
      </c>
      <c r="O188" s="1" t="s">
        <v>296</v>
      </c>
      <c r="P188" s="1" t="s">
        <v>297</v>
      </c>
      <c r="Q188" s="1" t="s">
        <v>298</v>
      </c>
      <c r="R188" s="1" t="s">
        <v>299</v>
      </c>
    </row>
    <row r="189" spans="1:18">
      <c r="A189" s="1">
        <v>1</v>
      </c>
      <c r="B189" s="1">
        <v>1</v>
      </c>
      <c r="D189" s="1"/>
      <c r="F189" s="1"/>
      <c r="G189" s="1"/>
      <c r="J189" s="1">
        <f>IF(B189=1,$I$39,"")</f>
        <v>4.4</v>
      </c>
      <c r="K189" s="1" t="str">
        <f>IF(C189=1,$I$40,"")</f>
        <v/>
      </c>
      <c r="L189" s="1" t="str">
        <f>IF(D189=1,$I$41,"")</f>
        <v/>
      </c>
      <c r="M189" s="1" t="str">
        <f>IF(E189=1,$I$42,"")</f>
        <v/>
      </c>
      <c r="N189" s="1" t="str">
        <f>IF(F189=1,$I$43,"")</f>
        <v/>
      </c>
      <c r="O189" s="1" t="str">
        <f>IF(G189=1,$I$44,"")</f>
        <v/>
      </c>
      <c r="P189" s="1" t="str">
        <f>IF(H189=1,$I$45,"")</f>
        <v/>
      </c>
      <c r="Q189" s="1" t="str">
        <f>IF(I189=1,$I$46,"")</f>
        <v/>
      </c>
      <c r="R189" s="1">
        <f t="shared" ref="R189:R252" si="85">SUM(J189:Q189)</f>
        <v>4.4</v>
      </c>
    </row>
    <row r="190" spans="1:18">
      <c r="A190" s="1">
        <v>2</v>
      </c>
      <c r="C190" s="1">
        <v>1</v>
      </c>
      <c r="D190" s="1"/>
      <c r="F190" s="1"/>
      <c r="G190" s="1"/>
      <c r="J190" s="1" t="str">
        <f t="shared" ref="J190:J221" si="86">IF(B190=1,$I$39,"")</f>
        <v/>
      </c>
      <c r="K190" s="1">
        <f t="shared" ref="K190:K221" si="87">IF(C190=1,$I$40,"")</f>
        <v>13.8</v>
      </c>
      <c r="L190" s="1" t="str">
        <f t="shared" ref="L190:L221" si="88">IF(D190=1,$I$41,"")</f>
        <v/>
      </c>
      <c r="M190" s="1" t="str">
        <f t="shared" ref="M190:M221" si="89">IF(E190=1,$I$42,"")</f>
        <v/>
      </c>
      <c r="N190" s="1" t="str">
        <f t="shared" ref="N190:N221" si="90">IF(F190=1,$I$43,"")</f>
        <v/>
      </c>
      <c r="O190" s="1" t="str">
        <f t="shared" ref="O190:O221" si="91">IF(G190=1,$I$44,"")</f>
        <v/>
      </c>
      <c r="P190" s="1" t="str">
        <f t="shared" ref="P190:P221" si="92">IF(H190=1,$I$45,"")</f>
        <v/>
      </c>
      <c r="Q190" s="1" t="str">
        <f t="shared" ref="Q190:Q221" si="93">IF(I190=1,$I$46,"")</f>
        <v/>
      </c>
      <c r="R190" s="1">
        <f t="shared" si="85"/>
        <v>13.8</v>
      </c>
    </row>
    <row r="191" spans="1:18">
      <c r="A191" s="1">
        <v>3</v>
      </c>
      <c r="B191" s="1">
        <v>1</v>
      </c>
      <c r="C191" s="1">
        <v>1</v>
      </c>
      <c r="D191" s="1"/>
      <c r="F191" s="1"/>
      <c r="G191" s="1"/>
      <c r="J191" s="1">
        <f t="shared" si="86"/>
        <v>4.4</v>
      </c>
      <c r="K191" s="1">
        <f t="shared" si="87"/>
        <v>13.8</v>
      </c>
      <c r="L191" s="1" t="str">
        <f t="shared" si="88"/>
        <v/>
      </c>
      <c r="M191" s="1" t="str">
        <f t="shared" si="89"/>
        <v/>
      </c>
      <c r="N191" s="1" t="str">
        <f t="shared" si="90"/>
        <v/>
      </c>
      <c r="O191" s="1" t="str">
        <f t="shared" si="91"/>
        <v/>
      </c>
      <c r="P191" s="1" t="str">
        <f t="shared" si="92"/>
        <v/>
      </c>
      <c r="Q191" s="1" t="str">
        <f t="shared" si="93"/>
        <v/>
      </c>
      <c r="R191" s="1">
        <f t="shared" si="85"/>
        <v>18.2</v>
      </c>
    </row>
    <row r="192" spans="1:18">
      <c r="A192" s="1">
        <v>4</v>
      </c>
      <c r="D192" s="1">
        <v>1</v>
      </c>
      <c r="F192" s="1"/>
      <c r="G192" s="1"/>
      <c r="J192" s="1" t="str">
        <f t="shared" si="86"/>
        <v/>
      </c>
      <c r="K192" s="1" t="str">
        <f t="shared" si="87"/>
        <v/>
      </c>
      <c r="L192" s="1">
        <f t="shared" si="88"/>
        <v>20.7</v>
      </c>
      <c r="M192" s="1" t="str">
        <f t="shared" si="89"/>
        <v/>
      </c>
      <c r="N192" s="1" t="str">
        <f t="shared" si="90"/>
        <v/>
      </c>
      <c r="O192" s="1" t="str">
        <f t="shared" si="91"/>
        <v/>
      </c>
      <c r="P192" s="1" t="str">
        <f t="shared" si="92"/>
        <v/>
      </c>
      <c r="Q192" s="1" t="str">
        <f t="shared" si="93"/>
        <v/>
      </c>
      <c r="R192" s="1">
        <f t="shared" si="85"/>
        <v>20.7</v>
      </c>
    </row>
    <row r="193" spans="1:18">
      <c r="A193" s="1">
        <v>5</v>
      </c>
      <c r="B193" s="1">
        <v>1</v>
      </c>
      <c r="D193" s="1">
        <v>1</v>
      </c>
      <c r="F193" s="1"/>
      <c r="G193" s="1"/>
      <c r="J193" s="1">
        <f t="shared" si="86"/>
        <v>4.4</v>
      </c>
      <c r="K193" s="1" t="str">
        <f t="shared" si="87"/>
        <v/>
      </c>
      <c r="L193" s="1">
        <f t="shared" si="88"/>
        <v>20.7</v>
      </c>
      <c r="M193" s="1" t="str">
        <f t="shared" si="89"/>
        <v/>
      </c>
      <c r="N193" s="1" t="str">
        <f t="shared" si="90"/>
        <v/>
      </c>
      <c r="O193" s="1" t="str">
        <f t="shared" si="91"/>
        <v/>
      </c>
      <c r="P193" s="1" t="str">
        <f t="shared" si="92"/>
        <v/>
      </c>
      <c r="Q193" s="1" t="str">
        <f t="shared" si="93"/>
        <v/>
      </c>
      <c r="R193" s="1">
        <f t="shared" si="85"/>
        <v>25.1</v>
      </c>
    </row>
    <row r="194" spans="1:18">
      <c r="A194" s="1">
        <v>6</v>
      </c>
      <c r="C194" s="1">
        <v>1</v>
      </c>
      <c r="D194" s="1">
        <v>1</v>
      </c>
      <c r="F194" s="1"/>
      <c r="G194" s="1"/>
      <c r="J194" s="1" t="str">
        <f t="shared" si="86"/>
        <v/>
      </c>
      <c r="K194" s="1">
        <f t="shared" si="87"/>
        <v>13.8</v>
      </c>
      <c r="L194" s="1">
        <f t="shared" si="88"/>
        <v>20.7</v>
      </c>
      <c r="M194" s="1" t="str">
        <f t="shared" si="89"/>
        <v/>
      </c>
      <c r="N194" s="1" t="str">
        <f t="shared" si="90"/>
        <v/>
      </c>
      <c r="O194" s="1" t="str">
        <f t="shared" si="91"/>
        <v/>
      </c>
      <c r="P194" s="1" t="str">
        <f t="shared" si="92"/>
        <v/>
      </c>
      <c r="Q194" s="1" t="str">
        <f t="shared" si="93"/>
        <v/>
      </c>
      <c r="R194" s="1">
        <f t="shared" si="85"/>
        <v>34.5</v>
      </c>
    </row>
    <row r="195" spans="1:18">
      <c r="A195" s="1">
        <v>7</v>
      </c>
      <c r="B195" s="1">
        <v>1</v>
      </c>
      <c r="C195" s="1">
        <v>1</v>
      </c>
      <c r="D195" s="1">
        <v>1</v>
      </c>
      <c r="F195" s="1"/>
      <c r="G195" s="1"/>
      <c r="J195" s="1">
        <f t="shared" si="86"/>
        <v>4.4</v>
      </c>
      <c r="K195" s="1">
        <f t="shared" si="87"/>
        <v>13.8</v>
      </c>
      <c r="L195" s="1">
        <f t="shared" si="88"/>
        <v>20.7</v>
      </c>
      <c r="M195" s="1" t="str">
        <f t="shared" si="89"/>
        <v/>
      </c>
      <c r="N195" s="1" t="str">
        <f t="shared" si="90"/>
        <v/>
      </c>
      <c r="O195" s="1" t="str">
        <f t="shared" si="91"/>
        <v/>
      </c>
      <c r="P195" s="1" t="str">
        <f t="shared" si="92"/>
        <v/>
      </c>
      <c r="Q195" s="1" t="str">
        <f t="shared" si="93"/>
        <v/>
      </c>
      <c r="R195" s="1">
        <f t="shared" si="85"/>
        <v>38.9</v>
      </c>
    </row>
    <row r="196" spans="1:18">
      <c r="A196" s="1">
        <v>8</v>
      </c>
      <c r="D196" s="1"/>
      <c r="E196" s="1">
        <v>1</v>
      </c>
      <c r="F196" s="1"/>
      <c r="G196" s="1"/>
      <c r="J196" s="1" t="str">
        <f t="shared" si="86"/>
        <v/>
      </c>
      <c r="K196" s="1" t="str">
        <f t="shared" si="87"/>
        <v/>
      </c>
      <c r="L196" s="1" t="str">
        <f t="shared" si="88"/>
        <v/>
      </c>
      <c r="M196" s="1">
        <f t="shared" si="89"/>
        <v>32.2</v>
      </c>
      <c r="N196" s="1" t="str">
        <f t="shared" si="90"/>
        <v/>
      </c>
      <c r="O196" s="1" t="str">
        <f t="shared" si="91"/>
        <v/>
      </c>
      <c r="P196" s="1" t="str">
        <f t="shared" si="92"/>
        <v/>
      </c>
      <c r="Q196" s="1" t="str">
        <f t="shared" si="93"/>
        <v/>
      </c>
      <c r="R196" s="1">
        <f t="shared" si="85"/>
        <v>32.2</v>
      </c>
    </row>
    <row r="197" spans="1:18">
      <c r="A197" s="1">
        <v>9</v>
      </c>
      <c r="B197" s="1">
        <v>1</v>
      </c>
      <c r="D197" s="1"/>
      <c r="E197" s="1">
        <v>1</v>
      </c>
      <c r="F197" s="1"/>
      <c r="G197" s="1"/>
      <c r="J197" s="1">
        <f t="shared" si="86"/>
        <v>4.4</v>
      </c>
      <c r="K197" s="1" t="str">
        <f t="shared" si="87"/>
        <v/>
      </c>
      <c r="L197" s="1" t="str">
        <f t="shared" si="88"/>
        <v/>
      </c>
      <c r="M197" s="1">
        <f t="shared" si="89"/>
        <v>32.2</v>
      </c>
      <c r="N197" s="1" t="str">
        <f t="shared" si="90"/>
        <v/>
      </c>
      <c r="O197" s="1" t="str">
        <f t="shared" si="91"/>
        <v/>
      </c>
      <c r="P197" s="1" t="str">
        <f t="shared" si="92"/>
        <v/>
      </c>
      <c r="Q197" s="1" t="str">
        <f t="shared" si="93"/>
        <v/>
      </c>
      <c r="R197" s="1">
        <f t="shared" si="85"/>
        <v>36.6</v>
      </c>
    </row>
    <row r="198" spans="1:18">
      <c r="A198" s="1">
        <v>10</v>
      </c>
      <c r="C198" s="1">
        <v>1</v>
      </c>
      <c r="D198" s="1"/>
      <c r="E198" s="1">
        <v>1</v>
      </c>
      <c r="F198" s="1"/>
      <c r="G198" s="1"/>
      <c r="J198" s="1" t="str">
        <f t="shared" si="86"/>
        <v/>
      </c>
      <c r="K198" s="1">
        <f t="shared" si="87"/>
        <v>13.8</v>
      </c>
      <c r="L198" s="1" t="str">
        <f t="shared" si="88"/>
        <v/>
      </c>
      <c r="M198" s="1">
        <f t="shared" si="89"/>
        <v>32.2</v>
      </c>
      <c r="N198" s="1" t="str">
        <f t="shared" si="90"/>
        <v/>
      </c>
      <c r="O198" s="1" t="str">
        <f t="shared" si="91"/>
        <v/>
      </c>
      <c r="P198" s="1" t="str">
        <f t="shared" si="92"/>
        <v/>
      </c>
      <c r="Q198" s="1" t="str">
        <f t="shared" si="93"/>
        <v/>
      </c>
      <c r="R198" s="1">
        <f t="shared" si="85"/>
        <v>46</v>
      </c>
    </row>
    <row r="199" spans="1:18">
      <c r="A199" s="1">
        <v>11</v>
      </c>
      <c r="B199" s="1">
        <v>1</v>
      </c>
      <c r="C199" s="1">
        <v>1</v>
      </c>
      <c r="D199" s="1"/>
      <c r="E199" s="1">
        <v>1</v>
      </c>
      <c r="F199" s="1"/>
      <c r="G199" s="1"/>
      <c r="J199" s="1">
        <f t="shared" si="86"/>
        <v>4.4</v>
      </c>
      <c r="K199" s="1">
        <f t="shared" si="87"/>
        <v>13.8</v>
      </c>
      <c r="L199" s="1" t="str">
        <f t="shared" si="88"/>
        <v/>
      </c>
      <c r="M199" s="1">
        <f t="shared" si="89"/>
        <v>32.2</v>
      </c>
      <c r="N199" s="1" t="str">
        <f t="shared" si="90"/>
        <v/>
      </c>
      <c r="O199" s="1" t="str">
        <f t="shared" si="91"/>
        <v/>
      </c>
      <c r="P199" s="1" t="str">
        <f t="shared" si="92"/>
        <v/>
      </c>
      <c r="Q199" s="1" t="str">
        <f t="shared" si="93"/>
        <v/>
      </c>
      <c r="R199" s="1">
        <f t="shared" si="85"/>
        <v>50.4</v>
      </c>
    </row>
    <row r="200" spans="1:18">
      <c r="A200" s="1">
        <v>12</v>
      </c>
      <c r="D200" s="1">
        <v>1</v>
      </c>
      <c r="E200" s="1">
        <v>1</v>
      </c>
      <c r="F200" s="1"/>
      <c r="G200" s="1"/>
      <c r="J200" s="1" t="str">
        <f t="shared" si="86"/>
        <v/>
      </c>
      <c r="K200" s="1" t="str">
        <f t="shared" si="87"/>
        <v/>
      </c>
      <c r="L200" s="1">
        <f t="shared" si="88"/>
        <v>20.7</v>
      </c>
      <c r="M200" s="1">
        <f t="shared" si="89"/>
        <v>32.2</v>
      </c>
      <c r="N200" s="1" t="str">
        <f t="shared" si="90"/>
        <v/>
      </c>
      <c r="O200" s="1" t="str">
        <f t="shared" si="91"/>
        <v/>
      </c>
      <c r="P200" s="1" t="str">
        <f t="shared" si="92"/>
        <v/>
      </c>
      <c r="Q200" s="1" t="str">
        <f t="shared" si="93"/>
        <v/>
      </c>
      <c r="R200" s="1">
        <f t="shared" si="85"/>
        <v>52.9</v>
      </c>
    </row>
    <row r="201" spans="1:18">
      <c r="A201" s="1">
        <v>13</v>
      </c>
      <c r="B201" s="1">
        <v>1</v>
      </c>
      <c r="D201" s="1">
        <v>1</v>
      </c>
      <c r="E201" s="1">
        <v>1</v>
      </c>
      <c r="F201" s="1"/>
      <c r="G201" s="1"/>
      <c r="J201" s="1">
        <f t="shared" si="86"/>
        <v>4.4</v>
      </c>
      <c r="K201" s="1" t="str">
        <f t="shared" si="87"/>
        <v/>
      </c>
      <c r="L201" s="1">
        <f t="shared" si="88"/>
        <v>20.7</v>
      </c>
      <c r="M201" s="1">
        <f t="shared" si="89"/>
        <v>32.2</v>
      </c>
      <c r="N201" s="1" t="str">
        <f t="shared" si="90"/>
        <v/>
      </c>
      <c r="O201" s="1" t="str">
        <f t="shared" si="91"/>
        <v/>
      </c>
      <c r="P201" s="1" t="str">
        <f t="shared" si="92"/>
        <v/>
      </c>
      <c r="Q201" s="1" t="str">
        <f t="shared" si="93"/>
        <v/>
      </c>
      <c r="R201" s="1">
        <f t="shared" si="85"/>
        <v>57.3</v>
      </c>
    </row>
    <row r="202" spans="1:18">
      <c r="A202" s="1">
        <v>14</v>
      </c>
      <c r="C202" s="1">
        <v>1</v>
      </c>
      <c r="D202" s="1">
        <v>1</v>
      </c>
      <c r="E202" s="1">
        <v>1</v>
      </c>
      <c r="F202" s="1"/>
      <c r="G202" s="1"/>
      <c r="J202" s="1" t="str">
        <f t="shared" si="86"/>
        <v/>
      </c>
      <c r="K202" s="1">
        <f t="shared" si="87"/>
        <v>13.8</v>
      </c>
      <c r="L202" s="1">
        <f t="shared" si="88"/>
        <v>20.7</v>
      </c>
      <c r="M202" s="1">
        <f t="shared" si="89"/>
        <v>32.2</v>
      </c>
      <c r="N202" s="1" t="str">
        <f t="shared" si="90"/>
        <v/>
      </c>
      <c r="O202" s="1" t="str">
        <f t="shared" si="91"/>
        <v/>
      </c>
      <c r="P202" s="1" t="str">
        <f t="shared" si="92"/>
        <v/>
      </c>
      <c r="Q202" s="1" t="str">
        <f t="shared" si="93"/>
        <v/>
      </c>
      <c r="R202" s="1">
        <f t="shared" si="85"/>
        <v>66.7</v>
      </c>
    </row>
    <row r="203" spans="1:18">
      <c r="A203" s="1">
        <v>15</v>
      </c>
      <c r="B203" s="1">
        <v>1</v>
      </c>
      <c r="C203" s="1">
        <v>1</v>
      </c>
      <c r="D203" s="1">
        <v>1</v>
      </c>
      <c r="E203" s="1">
        <v>1</v>
      </c>
      <c r="F203" s="1"/>
      <c r="G203" s="1"/>
      <c r="J203" s="1">
        <f t="shared" si="86"/>
        <v>4.4</v>
      </c>
      <c r="K203" s="1">
        <f t="shared" si="87"/>
        <v>13.8</v>
      </c>
      <c r="L203" s="1">
        <f t="shared" si="88"/>
        <v>20.7</v>
      </c>
      <c r="M203" s="1">
        <f t="shared" si="89"/>
        <v>32.2</v>
      </c>
      <c r="N203" s="1" t="str">
        <f t="shared" si="90"/>
        <v/>
      </c>
      <c r="O203" s="1" t="str">
        <f t="shared" si="91"/>
        <v/>
      </c>
      <c r="P203" s="1" t="str">
        <f t="shared" si="92"/>
        <v/>
      </c>
      <c r="Q203" s="1" t="str">
        <f t="shared" si="93"/>
        <v/>
      </c>
      <c r="R203" s="1">
        <f t="shared" si="85"/>
        <v>71.1</v>
      </c>
    </row>
    <row r="204" spans="1:18">
      <c r="A204" s="1">
        <v>16</v>
      </c>
      <c r="D204" s="1"/>
      <c r="F204" s="1">
        <v>1</v>
      </c>
      <c r="G204" s="1"/>
      <c r="J204" s="1" t="str">
        <f t="shared" si="86"/>
        <v/>
      </c>
      <c r="K204" s="1" t="str">
        <f t="shared" si="87"/>
        <v/>
      </c>
      <c r="L204" s="1" t="str">
        <f t="shared" si="88"/>
        <v/>
      </c>
      <c r="M204" s="1" t="str">
        <f t="shared" si="89"/>
        <v/>
      </c>
      <c r="N204" s="1">
        <f t="shared" si="90"/>
        <v>75.6</v>
      </c>
      <c r="O204" s="1" t="str">
        <f t="shared" si="91"/>
        <v/>
      </c>
      <c r="P204" s="1" t="str">
        <f t="shared" si="92"/>
        <v/>
      </c>
      <c r="Q204" s="1" t="str">
        <f t="shared" si="93"/>
        <v/>
      </c>
      <c r="R204" s="1">
        <f t="shared" si="85"/>
        <v>75.6</v>
      </c>
    </row>
    <row r="205" spans="1:18">
      <c r="A205" s="1">
        <v>17</v>
      </c>
      <c r="B205" s="1">
        <v>1</v>
      </c>
      <c r="D205" s="1"/>
      <c r="F205" s="1">
        <v>1</v>
      </c>
      <c r="G205" s="1"/>
      <c r="J205" s="1">
        <f t="shared" si="86"/>
        <v>4.4</v>
      </c>
      <c r="K205" s="1" t="str">
        <f t="shared" si="87"/>
        <v/>
      </c>
      <c r="L205" s="1" t="str">
        <f t="shared" si="88"/>
        <v/>
      </c>
      <c r="M205" s="1" t="str">
        <f t="shared" si="89"/>
        <v/>
      </c>
      <c r="N205" s="1">
        <f t="shared" si="90"/>
        <v>75.6</v>
      </c>
      <c r="O205" s="1" t="str">
        <f t="shared" si="91"/>
        <v/>
      </c>
      <c r="P205" s="1" t="str">
        <f t="shared" si="92"/>
        <v/>
      </c>
      <c r="Q205" s="1" t="str">
        <f t="shared" si="93"/>
        <v/>
      </c>
      <c r="R205" s="1">
        <f t="shared" si="85"/>
        <v>80</v>
      </c>
    </row>
    <row r="206" spans="1:18">
      <c r="A206" s="1">
        <v>18</v>
      </c>
      <c r="C206" s="1">
        <v>1</v>
      </c>
      <c r="D206" s="1"/>
      <c r="F206" s="1">
        <v>1</v>
      </c>
      <c r="G206" s="1"/>
      <c r="J206" s="1" t="str">
        <f t="shared" si="86"/>
        <v/>
      </c>
      <c r="K206" s="1">
        <f t="shared" si="87"/>
        <v>13.8</v>
      </c>
      <c r="L206" s="1" t="str">
        <f t="shared" si="88"/>
        <v/>
      </c>
      <c r="M206" s="1" t="str">
        <f t="shared" si="89"/>
        <v/>
      </c>
      <c r="N206" s="1">
        <f t="shared" si="90"/>
        <v>75.6</v>
      </c>
      <c r="O206" s="1" t="str">
        <f t="shared" si="91"/>
        <v/>
      </c>
      <c r="P206" s="1" t="str">
        <f t="shared" si="92"/>
        <v/>
      </c>
      <c r="Q206" s="1" t="str">
        <f t="shared" si="93"/>
        <v/>
      </c>
      <c r="R206" s="1">
        <f t="shared" si="85"/>
        <v>89.4</v>
      </c>
    </row>
    <row r="207" spans="1:18">
      <c r="A207" s="1">
        <v>19</v>
      </c>
      <c r="B207" s="1">
        <v>1</v>
      </c>
      <c r="C207" s="1">
        <v>1</v>
      </c>
      <c r="D207" s="1"/>
      <c r="F207" s="1">
        <v>1</v>
      </c>
      <c r="G207" s="1"/>
      <c r="J207" s="1">
        <f t="shared" si="86"/>
        <v>4.4</v>
      </c>
      <c r="K207" s="1">
        <f t="shared" si="87"/>
        <v>13.8</v>
      </c>
      <c r="L207" s="1" t="str">
        <f t="shared" si="88"/>
        <v/>
      </c>
      <c r="M207" s="1" t="str">
        <f t="shared" si="89"/>
        <v/>
      </c>
      <c r="N207" s="1">
        <f t="shared" si="90"/>
        <v>75.6</v>
      </c>
      <c r="O207" s="1" t="str">
        <f t="shared" si="91"/>
        <v/>
      </c>
      <c r="P207" s="1" t="str">
        <f t="shared" si="92"/>
        <v/>
      </c>
      <c r="Q207" s="1" t="str">
        <f t="shared" si="93"/>
        <v/>
      </c>
      <c r="R207" s="1">
        <f t="shared" si="85"/>
        <v>93.8</v>
      </c>
    </row>
    <row r="208" spans="1:18">
      <c r="A208" s="1">
        <v>20</v>
      </c>
      <c r="D208" s="1">
        <v>1</v>
      </c>
      <c r="F208" s="1">
        <v>1</v>
      </c>
      <c r="G208" s="1"/>
      <c r="J208" s="1" t="str">
        <f t="shared" si="86"/>
        <v/>
      </c>
      <c r="K208" s="1" t="str">
        <f t="shared" si="87"/>
        <v/>
      </c>
      <c r="L208" s="1">
        <f t="shared" si="88"/>
        <v>20.7</v>
      </c>
      <c r="M208" s="1" t="str">
        <f t="shared" si="89"/>
        <v/>
      </c>
      <c r="N208" s="1">
        <f t="shared" si="90"/>
        <v>75.6</v>
      </c>
      <c r="O208" s="1" t="str">
        <f t="shared" si="91"/>
        <v/>
      </c>
      <c r="P208" s="1" t="str">
        <f t="shared" si="92"/>
        <v/>
      </c>
      <c r="Q208" s="1" t="str">
        <f t="shared" si="93"/>
        <v/>
      </c>
      <c r="R208" s="1">
        <f t="shared" si="85"/>
        <v>96.3</v>
      </c>
    </row>
    <row r="209" spans="1:18">
      <c r="A209" s="1">
        <v>21</v>
      </c>
      <c r="B209" s="1">
        <v>1</v>
      </c>
      <c r="D209" s="1">
        <v>1</v>
      </c>
      <c r="F209" s="1">
        <v>1</v>
      </c>
      <c r="G209" s="1"/>
      <c r="J209" s="1">
        <f t="shared" si="86"/>
        <v>4.4</v>
      </c>
      <c r="K209" s="1" t="str">
        <f t="shared" si="87"/>
        <v/>
      </c>
      <c r="L209" s="1">
        <f t="shared" si="88"/>
        <v>20.7</v>
      </c>
      <c r="M209" s="1" t="str">
        <f t="shared" si="89"/>
        <v/>
      </c>
      <c r="N209" s="1">
        <f t="shared" si="90"/>
        <v>75.6</v>
      </c>
      <c r="O209" s="1" t="str">
        <f t="shared" si="91"/>
        <v/>
      </c>
      <c r="P209" s="1" t="str">
        <f t="shared" si="92"/>
        <v/>
      </c>
      <c r="Q209" s="1" t="str">
        <f t="shared" si="93"/>
        <v/>
      </c>
      <c r="R209" s="1">
        <f t="shared" si="85"/>
        <v>100.7</v>
      </c>
    </row>
    <row r="210" spans="1:18">
      <c r="A210" s="1">
        <v>22</v>
      </c>
      <c r="C210" s="1">
        <v>1</v>
      </c>
      <c r="D210" s="1">
        <v>1</v>
      </c>
      <c r="F210" s="1">
        <v>1</v>
      </c>
      <c r="G210" s="1"/>
      <c r="J210" s="1" t="str">
        <f t="shared" si="86"/>
        <v/>
      </c>
      <c r="K210" s="1">
        <f t="shared" si="87"/>
        <v>13.8</v>
      </c>
      <c r="L210" s="1">
        <f t="shared" si="88"/>
        <v>20.7</v>
      </c>
      <c r="M210" s="1" t="str">
        <f t="shared" si="89"/>
        <v/>
      </c>
      <c r="N210" s="1">
        <f t="shared" si="90"/>
        <v>75.6</v>
      </c>
      <c r="O210" s="1" t="str">
        <f t="shared" si="91"/>
        <v/>
      </c>
      <c r="P210" s="1" t="str">
        <f t="shared" si="92"/>
        <v/>
      </c>
      <c r="Q210" s="1" t="str">
        <f t="shared" si="93"/>
        <v/>
      </c>
      <c r="R210" s="1">
        <f t="shared" si="85"/>
        <v>110.1</v>
      </c>
    </row>
    <row r="211" spans="1:18">
      <c r="A211" s="1">
        <v>23</v>
      </c>
      <c r="B211" s="1">
        <v>1</v>
      </c>
      <c r="C211" s="1">
        <v>1</v>
      </c>
      <c r="D211" s="1">
        <v>1</v>
      </c>
      <c r="F211" s="1">
        <v>1</v>
      </c>
      <c r="G211" s="1"/>
      <c r="J211" s="1">
        <f t="shared" si="86"/>
        <v>4.4</v>
      </c>
      <c r="K211" s="1">
        <f t="shared" si="87"/>
        <v>13.8</v>
      </c>
      <c r="L211" s="1">
        <f t="shared" si="88"/>
        <v>20.7</v>
      </c>
      <c r="M211" s="1" t="str">
        <f t="shared" si="89"/>
        <v/>
      </c>
      <c r="N211" s="1">
        <f t="shared" si="90"/>
        <v>75.6</v>
      </c>
      <c r="O211" s="1" t="str">
        <f t="shared" si="91"/>
        <v/>
      </c>
      <c r="P211" s="1" t="str">
        <f t="shared" si="92"/>
        <v/>
      </c>
      <c r="Q211" s="1" t="str">
        <f t="shared" si="93"/>
        <v/>
      </c>
      <c r="R211" s="1">
        <f t="shared" si="85"/>
        <v>114.5</v>
      </c>
    </row>
    <row r="212" spans="1:18">
      <c r="A212" s="1">
        <v>24</v>
      </c>
      <c r="D212" s="1"/>
      <c r="E212" s="1">
        <v>1</v>
      </c>
      <c r="F212" s="1">
        <v>1</v>
      </c>
      <c r="G212" s="1"/>
      <c r="J212" s="1" t="str">
        <f t="shared" si="86"/>
        <v/>
      </c>
      <c r="K212" s="1" t="str">
        <f t="shared" si="87"/>
        <v/>
      </c>
      <c r="L212" s="1" t="str">
        <f t="shared" si="88"/>
        <v/>
      </c>
      <c r="M212" s="1">
        <f t="shared" si="89"/>
        <v>32.2</v>
      </c>
      <c r="N212" s="1">
        <f t="shared" si="90"/>
        <v>75.6</v>
      </c>
      <c r="O212" s="1" t="str">
        <f t="shared" si="91"/>
        <v/>
      </c>
      <c r="P212" s="1" t="str">
        <f t="shared" si="92"/>
        <v/>
      </c>
      <c r="Q212" s="1" t="str">
        <f t="shared" si="93"/>
        <v/>
      </c>
      <c r="R212" s="1">
        <f t="shared" si="85"/>
        <v>107.8</v>
      </c>
    </row>
    <row r="213" spans="1:18">
      <c r="A213" s="1">
        <v>25</v>
      </c>
      <c r="B213" s="1">
        <v>1</v>
      </c>
      <c r="D213" s="1"/>
      <c r="E213" s="1">
        <v>1</v>
      </c>
      <c r="F213" s="1">
        <v>1</v>
      </c>
      <c r="G213" s="1"/>
      <c r="J213" s="1">
        <f t="shared" si="86"/>
        <v>4.4</v>
      </c>
      <c r="K213" s="1" t="str">
        <f t="shared" si="87"/>
        <v/>
      </c>
      <c r="L213" s="1" t="str">
        <f t="shared" si="88"/>
        <v/>
      </c>
      <c r="M213" s="1">
        <f t="shared" si="89"/>
        <v>32.2</v>
      </c>
      <c r="N213" s="1">
        <f t="shared" si="90"/>
        <v>75.6</v>
      </c>
      <c r="O213" s="1" t="str">
        <f t="shared" si="91"/>
        <v/>
      </c>
      <c r="P213" s="1" t="str">
        <f t="shared" si="92"/>
        <v/>
      </c>
      <c r="Q213" s="1" t="str">
        <f t="shared" si="93"/>
        <v/>
      </c>
      <c r="R213" s="1">
        <f t="shared" si="85"/>
        <v>112.2</v>
      </c>
    </row>
    <row r="214" spans="1:18">
      <c r="A214" s="1">
        <v>26</v>
      </c>
      <c r="C214" s="1">
        <v>1</v>
      </c>
      <c r="D214" s="1"/>
      <c r="E214" s="1">
        <v>1</v>
      </c>
      <c r="F214" s="1">
        <v>1</v>
      </c>
      <c r="G214" s="1"/>
      <c r="J214" s="1" t="str">
        <f t="shared" si="86"/>
        <v/>
      </c>
      <c r="K214" s="1">
        <f t="shared" si="87"/>
        <v>13.8</v>
      </c>
      <c r="L214" s="1" t="str">
        <f t="shared" si="88"/>
        <v/>
      </c>
      <c r="M214" s="1">
        <f t="shared" si="89"/>
        <v>32.2</v>
      </c>
      <c r="N214" s="1">
        <f t="shared" si="90"/>
        <v>75.6</v>
      </c>
      <c r="O214" s="1" t="str">
        <f t="shared" si="91"/>
        <v/>
      </c>
      <c r="P214" s="1" t="str">
        <f t="shared" si="92"/>
        <v/>
      </c>
      <c r="Q214" s="1" t="str">
        <f t="shared" si="93"/>
        <v/>
      </c>
      <c r="R214" s="1">
        <f t="shared" si="85"/>
        <v>121.6</v>
      </c>
    </row>
    <row r="215" spans="1:18">
      <c r="A215" s="1">
        <v>27</v>
      </c>
      <c r="B215" s="1">
        <v>1</v>
      </c>
      <c r="C215" s="1">
        <v>1</v>
      </c>
      <c r="D215" s="1"/>
      <c r="E215" s="1">
        <v>1</v>
      </c>
      <c r="F215" s="1">
        <v>1</v>
      </c>
      <c r="G215" s="1"/>
      <c r="J215" s="1">
        <f t="shared" si="86"/>
        <v>4.4</v>
      </c>
      <c r="K215" s="1">
        <f t="shared" si="87"/>
        <v>13.8</v>
      </c>
      <c r="L215" s="1" t="str">
        <f t="shared" si="88"/>
        <v/>
      </c>
      <c r="M215" s="1">
        <f t="shared" si="89"/>
        <v>32.2</v>
      </c>
      <c r="N215" s="1">
        <f t="shared" si="90"/>
        <v>75.6</v>
      </c>
      <c r="O215" s="1" t="str">
        <f t="shared" si="91"/>
        <v/>
      </c>
      <c r="P215" s="1" t="str">
        <f t="shared" si="92"/>
        <v/>
      </c>
      <c r="Q215" s="1" t="str">
        <f t="shared" si="93"/>
        <v/>
      </c>
      <c r="R215" s="1">
        <f t="shared" si="85"/>
        <v>126</v>
      </c>
    </row>
    <row r="216" spans="1:18">
      <c r="A216" s="1">
        <v>28</v>
      </c>
      <c r="D216" s="1">
        <v>1</v>
      </c>
      <c r="E216" s="1">
        <v>1</v>
      </c>
      <c r="F216" s="1">
        <v>1</v>
      </c>
      <c r="G216" s="1"/>
      <c r="J216" s="1" t="str">
        <f t="shared" si="86"/>
        <v/>
      </c>
      <c r="K216" s="1" t="str">
        <f t="shared" si="87"/>
        <v/>
      </c>
      <c r="L216" s="1">
        <f t="shared" si="88"/>
        <v>20.7</v>
      </c>
      <c r="M216" s="1">
        <f t="shared" si="89"/>
        <v>32.2</v>
      </c>
      <c r="N216" s="1">
        <f t="shared" si="90"/>
        <v>75.6</v>
      </c>
      <c r="O216" s="1" t="str">
        <f t="shared" si="91"/>
        <v/>
      </c>
      <c r="P216" s="1" t="str">
        <f t="shared" si="92"/>
        <v/>
      </c>
      <c r="Q216" s="1" t="str">
        <f t="shared" si="93"/>
        <v/>
      </c>
      <c r="R216" s="1">
        <f t="shared" si="85"/>
        <v>128.5</v>
      </c>
    </row>
    <row r="217" spans="1:18">
      <c r="A217" s="1">
        <v>29</v>
      </c>
      <c r="B217" s="1">
        <v>1</v>
      </c>
      <c r="D217" s="1">
        <v>1</v>
      </c>
      <c r="E217" s="1">
        <v>1</v>
      </c>
      <c r="F217" s="1">
        <v>1</v>
      </c>
      <c r="G217" s="1"/>
      <c r="J217" s="1">
        <f t="shared" si="86"/>
        <v>4.4</v>
      </c>
      <c r="K217" s="1" t="str">
        <f t="shared" si="87"/>
        <v/>
      </c>
      <c r="L217" s="1">
        <f t="shared" si="88"/>
        <v>20.7</v>
      </c>
      <c r="M217" s="1">
        <f t="shared" si="89"/>
        <v>32.2</v>
      </c>
      <c r="N217" s="1">
        <f t="shared" si="90"/>
        <v>75.6</v>
      </c>
      <c r="O217" s="1" t="str">
        <f t="shared" si="91"/>
        <v/>
      </c>
      <c r="P217" s="1" t="str">
        <f t="shared" si="92"/>
        <v/>
      </c>
      <c r="Q217" s="1" t="str">
        <f t="shared" si="93"/>
        <v/>
      </c>
      <c r="R217" s="1">
        <f t="shared" si="85"/>
        <v>132.9</v>
      </c>
    </row>
    <row r="218" spans="1:18">
      <c r="A218" s="1">
        <v>30</v>
      </c>
      <c r="C218" s="1">
        <v>1</v>
      </c>
      <c r="D218" s="1">
        <v>1</v>
      </c>
      <c r="E218" s="1">
        <v>1</v>
      </c>
      <c r="F218" s="1">
        <v>1</v>
      </c>
      <c r="G218" s="1"/>
      <c r="J218" s="1" t="str">
        <f t="shared" si="86"/>
        <v/>
      </c>
      <c r="K218" s="1">
        <f t="shared" si="87"/>
        <v>13.8</v>
      </c>
      <c r="L218" s="1">
        <f t="shared" si="88"/>
        <v>20.7</v>
      </c>
      <c r="M218" s="1">
        <f t="shared" si="89"/>
        <v>32.2</v>
      </c>
      <c r="N218" s="1">
        <f t="shared" si="90"/>
        <v>75.6</v>
      </c>
      <c r="O218" s="1" t="str">
        <f t="shared" si="91"/>
        <v/>
      </c>
      <c r="P218" s="1" t="str">
        <f t="shared" si="92"/>
        <v/>
      </c>
      <c r="Q218" s="1" t="str">
        <f t="shared" si="93"/>
        <v/>
      </c>
      <c r="R218" s="1">
        <f t="shared" si="85"/>
        <v>142.3</v>
      </c>
    </row>
    <row r="219" spans="1:18">
      <c r="A219" s="1">
        <v>31</v>
      </c>
      <c r="B219" s="1">
        <v>1</v>
      </c>
      <c r="C219" s="1">
        <v>1</v>
      </c>
      <c r="D219" s="1">
        <v>1</v>
      </c>
      <c r="E219" s="1">
        <v>1</v>
      </c>
      <c r="F219" s="1">
        <v>1</v>
      </c>
      <c r="G219" s="1"/>
      <c r="J219" s="1">
        <f t="shared" si="86"/>
        <v>4.4</v>
      </c>
      <c r="K219" s="1">
        <f t="shared" si="87"/>
        <v>13.8</v>
      </c>
      <c r="L219" s="1">
        <f t="shared" si="88"/>
        <v>20.7</v>
      </c>
      <c r="M219" s="1">
        <f t="shared" si="89"/>
        <v>32.2</v>
      </c>
      <c r="N219" s="1">
        <f t="shared" si="90"/>
        <v>75.6</v>
      </c>
      <c r="O219" s="1" t="str">
        <f t="shared" si="91"/>
        <v/>
      </c>
      <c r="P219" s="1" t="str">
        <f t="shared" si="92"/>
        <v/>
      </c>
      <c r="Q219" s="1" t="str">
        <f t="shared" si="93"/>
        <v/>
      </c>
      <c r="R219" s="1">
        <f t="shared" si="85"/>
        <v>146.7</v>
      </c>
    </row>
    <row r="220" spans="1:18">
      <c r="A220" s="1">
        <v>32</v>
      </c>
      <c r="D220" s="1"/>
      <c r="F220" s="1"/>
      <c r="G220" s="1">
        <v>1</v>
      </c>
      <c r="J220" s="1" t="str">
        <f t="shared" si="86"/>
        <v/>
      </c>
      <c r="K220" s="1" t="str">
        <f t="shared" si="87"/>
        <v/>
      </c>
      <c r="L220" s="1" t="str">
        <f t="shared" si="88"/>
        <v/>
      </c>
      <c r="M220" s="1" t="str">
        <f t="shared" si="89"/>
        <v/>
      </c>
      <c r="N220" s="1" t="str">
        <f t="shared" si="90"/>
        <v/>
      </c>
      <c r="O220" s="1">
        <f t="shared" si="91"/>
        <v>115.2</v>
      </c>
      <c r="P220" s="1" t="str">
        <f t="shared" si="92"/>
        <v/>
      </c>
      <c r="Q220" s="1" t="str">
        <f t="shared" si="93"/>
        <v/>
      </c>
      <c r="R220" s="1">
        <f t="shared" si="85"/>
        <v>115.2</v>
      </c>
    </row>
    <row r="221" spans="1:18">
      <c r="A221" s="1">
        <v>33</v>
      </c>
      <c r="B221" s="1">
        <v>1</v>
      </c>
      <c r="D221" s="1"/>
      <c r="F221" s="1"/>
      <c r="G221" s="1">
        <v>1</v>
      </c>
      <c r="J221" s="1">
        <f t="shared" si="86"/>
        <v>4.4</v>
      </c>
      <c r="K221" s="1" t="str">
        <f t="shared" si="87"/>
        <v/>
      </c>
      <c r="L221" s="1" t="str">
        <f t="shared" si="88"/>
        <v/>
      </c>
      <c r="M221" s="1" t="str">
        <f t="shared" si="89"/>
        <v/>
      </c>
      <c r="N221" s="1" t="str">
        <f t="shared" si="90"/>
        <v/>
      </c>
      <c r="O221" s="1">
        <f t="shared" si="91"/>
        <v>115.2</v>
      </c>
      <c r="P221" s="1" t="str">
        <f t="shared" si="92"/>
        <v/>
      </c>
      <c r="Q221" s="1" t="str">
        <f t="shared" si="93"/>
        <v/>
      </c>
      <c r="R221" s="1">
        <f t="shared" si="85"/>
        <v>119.6</v>
      </c>
    </row>
    <row r="222" spans="1:18">
      <c r="A222" s="1">
        <v>34</v>
      </c>
      <c r="C222" s="1">
        <v>1</v>
      </c>
      <c r="D222" s="1"/>
      <c r="F222" s="1"/>
      <c r="G222" s="1">
        <v>1</v>
      </c>
      <c r="J222" s="1" t="str">
        <f t="shared" ref="J222:J252" si="94">IF(B222=1,$I$39,"")</f>
        <v/>
      </c>
      <c r="K222" s="1">
        <f t="shared" ref="K222:K252" si="95">IF(C222=1,$I$40,"")</f>
        <v>13.8</v>
      </c>
      <c r="L222" s="1" t="str">
        <f t="shared" ref="L222:L252" si="96">IF(D222=1,$I$41,"")</f>
        <v/>
      </c>
      <c r="M222" s="1" t="str">
        <f t="shared" ref="M222:M252" si="97">IF(E222=1,$I$42,"")</f>
        <v/>
      </c>
      <c r="N222" s="1" t="str">
        <f t="shared" ref="N222:N252" si="98">IF(F222=1,$I$43,"")</f>
        <v/>
      </c>
      <c r="O222" s="1">
        <f t="shared" ref="O222:O252" si="99">IF(G222=1,$I$44,"")</f>
        <v>115.2</v>
      </c>
      <c r="P222" s="1" t="str">
        <f t="shared" ref="P222:P252" si="100">IF(H222=1,$I$45,"")</f>
        <v/>
      </c>
      <c r="Q222" s="1" t="str">
        <f t="shared" ref="Q222:Q252" si="101">IF(I222=1,$I$46,"")</f>
        <v/>
      </c>
      <c r="R222" s="1">
        <f t="shared" si="85"/>
        <v>129</v>
      </c>
    </row>
    <row r="223" spans="1:18">
      <c r="A223" s="1">
        <v>35</v>
      </c>
      <c r="B223" s="1">
        <v>1</v>
      </c>
      <c r="C223" s="1">
        <v>1</v>
      </c>
      <c r="D223" s="1"/>
      <c r="F223" s="1"/>
      <c r="G223" s="1">
        <v>1</v>
      </c>
      <c r="J223" s="1">
        <f t="shared" si="94"/>
        <v>4.4</v>
      </c>
      <c r="K223" s="1">
        <f t="shared" si="95"/>
        <v>13.8</v>
      </c>
      <c r="L223" s="1" t="str">
        <f t="shared" si="96"/>
        <v/>
      </c>
      <c r="M223" s="1" t="str">
        <f t="shared" si="97"/>
        <v/>
      </c>
      <c r="N223" s="1" t="str">
        <f t="shared" si="98"/>
        <v/>
      </c>
      <c r="O223" s="1">
        <f t="shared" si="99"/>
        <v>115.2</v>
      </c>
      <c r="P223" s="1" t="str">
        <f t="shared" si="100"/>
        <v/>
      </c>
      <c r="Q223" s="1" t="str">
        <f t="shared" si="101"/>
        <v/>
      </c>
      <c r="R223" s="1">
        <f t="shared" si="85"/>
        <v>133.4</v>
      </c>
    </row>
    <row r="224" spans="1:18">
      <c r="A224" s="1">
        <v>36</v>
      </c>
      <c r="D224" s="1">
        <v>1</v>
      </c>
      <c r="F224" s="1"/>
      <c r="G224" s="1">
        <v>1</v>
      </c>
      <c r="J224" s="1" t="str">
        <f t="shared" si="94"/>
        <v/>
      </c>
      <c r="K224" s="1" t="str">
        <f t="shared" si="95"/>
        <v/>
      </c>
      <c r="L224" s="1">
        <f t="shared" si="96"/>
        <v>20.7</v>
      </c>
      <c r="M224" s="1" t="str">
        <f t="shared" si="97"/>
        <v/>
      </c>
      <c r="N224" s="1" t="str">
        <f t="shared" si="98"/>
        <v/>
      </c>
      <c r="O224" s="1">
        <f t="shared" si="99"/>
        <v>115.2</v>
      </c>
      <c r="P224" s="1" t="str">
        <f t="shared" si="100"/>
        <v/>
      </c>
      <c r="Q224" s="1" t="str">
        <f t="shared" si="101"/>
        <v/>
      </c>
      <c r="R224" s="1">
        <f t="shared" si="85"/>
        <v>135.9</v>
      </c>
    </row>
    <row r="225" spans="1:18">
      <c r="A225" s="1">
        <v>37</v>
      </c>
      <c r="B225" s="1">
        <v>1</v>
      </c>
      <c r="D225" s="1">
        <v>1</v>
      </c>
      <c r="F225" s="1"/>
      <c r="G225" s="1">
        <v>1</v>
      </c>
      <c r="J225" s="1">
        <f t="shared" si="94"/>
        <v>4.4</v>
      </c>
      <c r="K225" s="1" t="str">
        <f t="shared" si="95"/>
        <v/>
      </c>
      <c r="L225" s="1">
        <f t="shared" si="96"/>
        <v>20.7</v>
      </c>
      <c r="M225" s="1" t="str">
        <f t="shared" si="97"/>
        <v/>
      </c>
      <c r="N225" s="1" t="str">
        <f t="shared" si="98"/>
        <v/>
      </c>
      <c r="O225" s="1">
        <f t="shared" si="99"/>
        <v>115.2</v>
      </c>
      <c r="P225" s="1" t="str">
        <f t="shared" si="100"/>
        <v/>
      </c>
      <c r="Q225" s="1" t="str">
        <f t="shared" si="101"/>
        <v/>
      </c>
      <c r="R225" s="1">
        <f t="shared" si="85"/>
        <v>140.3</v>
      </c>
    </row>
    <row r="226" spans="1:18">
      <c r="A226" s="1">
        <v>38</v>
      </c>
      <c r="C226" s="1">
        <v>1</v>
      </c>
      <c r="D226" s="1">
        <v>1</v>
      </c>
      <c r="F226" s="1"/>
      <c r="G226" s="1">
        <v>1</v>
      </c>
      <c r="J226" s="1" t="str">
        <f t="shared" si="94"/>
        <v/>
      </c>
      <c r="K226" s="1">
        <f t="shared" si="95"/>
        <v>13.8</v>
      </c>
      <c r="L226" s="1">
        <f t="shared" si="96"/>
        <v>20.7</v>
      </c>
      <c r="M226" s="1" t="str">
        <f t="shared" si="97"/>
        <v/>
      </c>
      <c r="N226" s="1" t="str">
        <f t="shared" si="98"/>
        <v/>
      </c>
      <c r="O226" s="1">
        <f t="shared" si="99"/>
        <v>115.2</v>
      </c>
      <c r="P226" s="1" t="str">
        <f t="shared" si="100"/>
        <v/>
      </c>
      <c r="Q226" s="1" t="str">
        <f t="shared" si="101"/>
        <v/>
      </c>
      <c r="R226" s="1">
        <f t="shared" si="85"/>
        <v>149.7</v>
      </c>
    </row>
    <row r="227" spans="1:18">
      <c r="A227" s="1">
        <v>39</v>
      </c>
      <c r="B227" s="1">
        <v>1</v>
      </c>
      <c r="C227" s="1">
        <v>1</v>
      </c>
      <c r="D227" s="1">
        <v>1</v>
      </c>
      <c r="F227" s="1"/>
      <c r="G227" s="1">
        <v>1</v>
      </c>
      <c r="J227" s="1">
        <f t="shared" si="94"/>
        <v>4.4</v>
      </c>
      <c r="K227" s="1">
        <f t="shared" si="95"/>
        <v>13.8</v>
      </c>
      <c r="L227" s="1">
        <f t="shared" si="96"/>
        <v>20.7</v>
      </c>
      <c r="M227" s="1" t="str">
        <f t="shared" si="97"/>
        <v/>
      </c>
      <c r="N227" s="1" t="str">
        <f t="shared" si="98"/>
        <v/>
      </c>
      <c r="O227" s="1">
        <f t="shared" si="99"/>
        <v>115.2</v>
      </c>
      <c r="P227" s="1" t="str">
        <f t="shared" si="100"/>
        <v/>
      </c>
      <c r="Q227" s="1" t="str">
        <f t="shared" si="101"/>
        <v/>
      </c>
      <c r="R227" s="1">
        <f t="shared" si="85"/>
        <v>154.1</v>
      </c>
    </row>
    <row r="228" spans="1:18">
      <c r="A228" s="1">
        <v>40</v>
      </c>
      <c r="D228" s="1"/>
      <c r="E228" s="1">
        <v>1</v>
      </c>
      <c r="F228" s="1"/>
      <c r="G228" s="1">
        <v>1</v>
      </c>
      <c r="J228" s="1" t="str">
        <f t="shared" si="94"/>
        <v/>
      </c>
      <c r="K228" s="1" t="str">
        <f t="shared" si="95"/>
        <v/>
      </c>
      <c r="L228" s="1" t="str">
        <f t="shared" si="96"/>
        <v/>
      </c>
      <c r="M228" s="1">
        <f t="shared" si="97"/>
        <v>32.2</v>
      </c>
      <c r="N228" s="1" t="str">
        <f t="shared" si="98"/>
        <v/>
      </c>
      <c r="O228" s="1">
        <f t="shared" si="99"/>
        <v>115.2</v>
      </c>
      <c r="P228" s="1" t="str">
        <f t="shared" si="100"/>
        <v/>
      </c>
      <c r="Q228" s="1" t="str">
        <f t="shared" si="101"/>
        <v/>
      </c>
      <c r="R228" s="1">
        <f t="shared" si="85"/>
        <v>147.4</v>
      </c>
    </row>
    <row r="229" spans="1:18">
      <c r="A229" s="1">
        <v>41</v>
      </c>
      <c r="B229" s="1">
        <v>1</v>
      </c>
      <c r="D229" s="1"/>
      <c r="E229" s="1">
        <v>1</v>
      </c>
      <c r="F229" s="1"/>
      <c r="G229" s="1">
        <v>1</v>
      </c>
      <c r="J229" s="1">
        <f t="shared" si="94"/>
        <v>4.4</v>
      </c>
      <c r="K229" s="1" t="str">
        <f t="shared" si="95"/>
        <v/>
      </c>
      <c r="L229" s="1" t="str">
        <f t="shared" si="96"/>
        <v/>
      </c>
      <c r="M229" s="1">
        <f t="shared" si="97"/>
        <v>32.2</v>
      </c>
      <c r="N229" s="1" t="str">
        <f t="shared" si="98"/>
        <v/>
      </c>
      <c r="O229" s="1">
        <f t="shared" si="99"/>
        <v>115.2</v>
      </c>
      <c r="P229" s="1" t="str">
        <f t="shared" si="100"/>
        <v/>
      </c>
      <c r="Q229" s="1" t="str">
        <f t="shared" si="101"/>
        <v/>
      </c>
      <c r="R229" s="1">
        <f t="shared" si="85"/>
        <v>151.8</v>
      </c>
    </row>
    <row r="230" spans="1:18">
      <c r="A230" s="1">
        <v>42</v>
      </c>
      <c r="C230" s="1">
        <v>1</v>
      </c>
      <c r="D230" s="1"/>
      <c r="E230" s="1">
        <v>1</v>
      </c>
      <c r="F230" s="1"/>
      <c r="G230" s="1">
        <v>1</v>
      </c>
      <c r="J230" s="1" t="str">
        <f t="shared" si="94"/>
        <v/>
      </c>
      <c r="K230" s="1">
        <f t="shared" si="95"/>
        <v>13.8</v>
      </c>
      <c r="L230" s="1" t="str">
        <f t="shared" si="96"/>
        <v/>
      </c>
      <c r="M230" s="1">
        <f t="shared" si="97"/>
        <v>32.2</v>
      </c>
      <c r="N230" s="1" t="str">
        <f t="shared" si="98"/>
        <v/>
      </c>
      <c r="O230" s="1">
        <f t="shared" si="99"/>
        <v>115.2</v>
      </c>
      <c r="P230" s="1" t="str">
        <f t="shared" si="100"/>
        <v/>
      </c>
      <c r="Q230" s="1" t="str">
        <f t="shared" si="101"/>
        <v/>
      </c>
      <c r="R230" s="1">
        <f t="shared" si="85"/>
        <v>161.2</v>
      </c>
    </row>
    <row r="231" spans="1:18">
      <c r="A231" s="1">
        <v>43</v>
      </c>
      <c r="B231" s="1">
        <v>1</v>
      </c>
      <c r="C231" s="1">
        <v>1</v>
      </c>
      <c r="D231" s="1"/>
      <c r="E231" s="1">
        <v>1</v>
      </c>
      <c r="F231" s="1"/>
      <c r="G231" s="1">
        <v>1</v>
      </c>
      <c r="J231" s="1">
        <f t="shared" si="94"/>
        <v>4.4</v>
      </c>
      <c r="K231" s="1">
        <f t="shared" si="95"/>
        <v>13.8</v>
      </c>
      <c r="L231" s="1" t="str">
        <f t="shared" si="96"/>
        <v/>
      </c>
      <c r="M231" s="1">
        <f t="shared" si="97"/>
        <v>32.2</v>
      </c>
      <c r="N231" s="1" t="str">
        <f t="shared" si="98"/>
        <v/>
      </c>
      <c r="O231" s="1">
        <f t="shared" si="99"/>
        <v>115.2</v>
      </c>
      <c r="P231" s="1" t="str">
        <f t="shared" si="100"/>
        <v/>
      </c>
      <c r="Q231" s="1" t="str">
        <f t="shared" si="101"/>
        <v/>
      </c>
      <c r="R231" s="1">
        <f t="shared" si="85"/>
        <v>165.6</v>
      </c>
    </row>
    <row r="232" spans="1:18">
      <c r="A232" s="1">
        <v>44</v>
      </c>
      <c r="D232" s="1">
        <v>1</v>
      </c>
      <c r="E232" s="1">
        <v>1</v>
      </c>
      <c r="F232" s="1"/>
      <c r="G232" s="1">
        <v>1</v>
      </c>
      <c r="J232" s="1" t="str">
        <f t="shared" si="94"/>
        <v/>
      </c>
      <c r="K232" s="1" t="str">
        <f t="shared" si="95"/>
        <v/>
      </c>
      <c r="L232" s="1">
        <f t="shared" si="96"/>
        <v>20.7</v>
      </c>
      <c r="M232" s="1">
        <f t="shared" si="97"/>
        <v>32.2</v>
      </c>
      <c r="N232" s="1" t="str">
        <f t="shared" si="98"/>
        <v/>
      </c>
      <c r="O232" s="1">
        <f t="shared" si="99"/>
        <v>115.2</v>
      </c>
      <c r="P232" s="1" t="str">
        <f t="shared" si="100"/>
        <v/>
      </c>
      <c r="Q232" s="1" t="str">
        <f t="shared" si="101"/>
        <v/>
      </c>
      <c r="R232" s="1">
        <f t="shared" si="85"/>
        <v>168.1</v>
      </c>
    </row>
    <row r="233" spans="1:18">
      <c r="A233" s="1">
        <v>45</v>
      </c>
      <c r="B233" s="1">
        <v>1</v>
      </c>
      <c r="D233" s="1">
        <v>1</v>
      </c>
      <c r="E233" s="1">
        <v>1</v>
      </c>
      <c r="F233" s="1"/>
      <c r="G233" s="1">
        <v>1</v>
      </c>
      <c r="J233" s="1">
        <f t="shared" si="94"/>
        <v>4.4</v>
      </c>
      <c r="K233" s="1" t="str">
        <f t="shared" si="95"/>
        <v/>
      </c>
      <c r="L233" s="1">
        <f t="shared" si="96"/>
        <v>20.7</v>
      </c>
      <c r="M233" s="1">
        <f t="shared" si="97"/>
        <v>32.2</v>
      </c>
      <c r="N233" s="1" t="str">
        <f t="shared" si="98"/>
        <v/>
      </c>
      <c r="O233" s="1">
        <f t="shared" si="99"/>
        <v>115.2</v>
      </c>
      <c r="P233" s="1" t="str">
        <f t="shared" si="100"/>
        <v/>
      </c>
      <c r="Q233" s="1" t="str">
        <f t="shared" si="101"/>
        <v/>
      </c>
      <c r="R233" s="1">
        <f t="shared" si="85"/>
        <v>172.5</v>
      </c>
    </row>
    <row r="234" spans="1:18">
      <c r="A234" s="1">
        <v>46</v>
      </c>
      <c r="C234" s="1">
        <v>1</v>
      </c>
      <c r="D234" s="1">
        <v>1</v>
      </c>
      <c r="E234" s="1">
        <v>1</v>
      </c>
      <c r="F234" s="1"/>
      <c r="G234" s="1">
        <v>1</v>
      </c>
      <c r="J234" s="1" t="str">
        <f t="shared" si="94"/>
        <v/>
      </c>
      <c r="K234" s="1">
        <f t="shared" si="95"/>
        <v>13.8</v>
      </c>
      <c r="L234" s="1">
        <f t="shared" si="96"/>
        <v>20.7</v>
      </c>
      <c r="M234" s="1">
        <f t="shared" si="97"/>
        <v>32.2</v>
      </c>
      <c r="N234" s="1" t="str">
        <f t="shared" si="98"/>
        <v/>
      </c>
      <c r="O234" s="1">
        <f t="shared" si="99"/>
        <v>115.2</v>
      </c>
      <c r="P234" s="1" t="str">
        <f t="shared" si="100"/>
        <v/>
      </c>
      <c r="Q234" s="1" t="str">
        <f t="shared" si="101"/>
        <v/>
      </c>
      <c r="R234" s="1">
        <f t="shared" si="85"/>
        <v>181.9</v>
      </c>
    </row>
    <row r="235" spans="1:18">
      <c r="A235" s="1">
        <v>47</v>
      </c>
      <c r="B235" s="1">
        <v>1</v>
      </c>
      <c r="C235" s="1">
        <v>1</v>
      </c>
      <c r="D235" s="1">
        <v>1</v>
      </c>
      <c r="E235" s="1">
        <v>1</v>
      </c>
      <c r="F235" s="1"/>
      <c r="G235" s="1">
        <v>1</v>
      </c>
      <c r="J235" s="1">
        <f t="shared" si="94"/>
        <v>4.4</v>
      </c>
      <c r="K235" s="1">
        <f t="shared" si="95"/>
        <v>13.8</v>
      </c>
      <c r="L235" s="1">
        <f t="shared" si="96"/>
        <v>20.7</v>
      </c>
      <c r="M235" s="1">
        <f t="shared" si="97"/>
        <v>32.2</v>
      </c>
      <c r="N235" s="1" t="str">
        <f t="shared" si="98"/>
        <v/>
      </c>
      <c r="O235" s="1">
        <f t="shared" si="99"/>
        <v>115.2</v>
      </c>
      <c r="P235" s="1" t="str">
        <f t="shared" si="100"/>
        <v/>
      </c>
      <c r="Q235" s="1" t="str">
        <f t="shared" si="101"/>
        <v/>
      </c>
      <c r="R235" s="1">
        <f t="shared" si="85"/>
        <v>186.3</v>
      </c>
    </row>
    <row r="236" spans="1:18">
      <c r="A236" s="1">
        <v>48</v>
      </c>
      <c r="D236" s="1"/>
      <c r="F236" s="1">
        <v>1</v>
      </c>
      <c r="G236" s="1">
        <v>1</v>
      </c>
      <c r="J236" s="1" t="str">
        <f t="shared" si="94"/>
        <v/>
      </c>
      <c r="K236" s="1" t="str">
        <f t="shared" si="95"/>
        <v/>
      </c>
      <c r="L236" s="1" t="str">
        <f t="shared" si="96"/>
        <v/>
      </c>
      <c r="M236" s="1" t="str">
        <f t="shared" si="97"/>
        <v/>
      </c>
      <c r="N236" s="1">
        <f t="shared" si="98"/>
        <v>75.6</v>
      </c>
      <c r="O236" s="1">
        <f t="shared" si="99"/>
        <v>115.2</v>
      </c>
      <c r="P236" s="1" t="str">
        <f t="shared" si="100"/>
        <v/>
      </c>
      <c r="Q236" s="1" t="str">
        <f t="shared" si="101"/>
        <v/>
      </c>
      <c r="R236" s="1">
        <f t="shared" si="85"/>
        <v>190.8</v>
      </c>
    </row>
    <row r="237" spans="1:18">
      <c r="A237" s="1">
        <v>49</v>
      </c>
      <c r="B237" s="1">
        <v>1</v>
      </c>
      <c r="D237" s="1"/>
      <c r="F237" s="1">
        <v>1</v>
      </c>
      <c r="G237" s="1">
        <v>1</v>
      </c>
      <c r="J237" s="1">
        <f t="shared" si="94"/>
        <v>4.4</v>
      </c>
      <c r="K237" s="1" t="str">
        <f t="shared" si="95"/>
        <v/>
      </c>
      <c r="L237" s="1" t="str">
        <f t="shared" si="96"/>
        <v/>
      </c>
      <c r="M237" s="1" t="str">
        <f t="shared" si="97"/>
        <v/>
      </c>
      <c r="N237" s="1">
        <f t="shared" si="98"/>
        <v>75.6</v>
      </c>
      <c r="O237" s="1">
        <f t="shared" si="99"/>
        <v>115.2</v>
      </c>
      <c r="P237" s="1" t="str">
        <f t="shared" si="100"/>
        <v/>
      </c>
      <c r="Q237" s="1" t="str">
        <f t="shared" si="101"/>
        <v/>
      </c>
      <c r="R237" s="1">
        <f t="shared" si="85"/>
        <v>195.2</v>
      </c>
    </row>
    <row r="238" spans="1:18">
      <c r="A238" s="1">
        <v>50</v>
      </c>
      <c r="C238" s="1">
        <v>1</v>
      </c>
      <c r="D238" s="1"/>
      <c r="F238" s="1">
        <v>1</v>
      </c>
      <c r="G238" s="1">
        <v>1</v>
      </c>
      <c r="J238" s="1" t="str">
        <f t="shared" si="94"/>
        <v/>
      </c>
      <c r="K238" s="1">
        <f t="shared" si="95"/>
        <v>13.8</v>
      </c>
      <c r="L238" s="1" t="str">
        <f t="shared" si="96"/>
        <v/>
      </c>
      <c r="M238" s="1" t="str">
        <f t="shared" si="97"/>
        <v/>
      </c>
      <c r="N238" s="1">
        <f t="shared" si="98"/>
        <v>75.6</v>
      </c>
      <c r="O238" s="1">
        <f t="shared" si="99"/>
        <v>115.2</v>
      </c>
      <c r="P238" s="1" t="str">
        <f t="shared" si="100"/>
        <v/>
      </c>
      <c r="Q238" s="1" t="str">
        <f t="shared" si="101"/>
        <v/>
      </c>
      <c r="R238" s="1">
        <f t="shared" si="85"/>
        <v>204.6</v>
      </c>
    </row>
    <row r="239" spans="1:18">
      <c r="A239" s="1">
        <v>51</v>
      </c>
      <c r="B239" s="1">
        <v>1</v>
      </c>
      <c r="C239" s="1">
        <v>1</v>
      </c>
      <c r="D239" s="1"/>
      <c r="F239" s="1">
        <v>1</v>
      </c>
      <c r="G239" s="1">
        <v>1</v>
      </c>
      <c r="J239" s="1">
        <f t="shared" si="94"/>
        <v>4.4</v>
      </c>
      <c r="K239" s="1">
        <f t="shared" si="95"/>
        <v>13.8</v>
      </c>
      <c r="L239" s="1" t="str">
        <f t="shared" si="96"/>
        <v/>
      </c>
      <c r="M239" s="1" t="str">
        <f t="shared" si="97"/>
        <v/>
      </c>
      <c r="N239" s="1">
        <f t="shared" si="98"/>
        <v>75.6</v>
      </c>
      <c r="O239" s="1">
        <f t="shared" si="99"/>
        <v>115.2</v>
      </c>
      <c r="P239" s="1" t="str">
        <f t="shared" si="100"/>
        <v/>
      </c>
      <c r="Q239" s="1" t="str">
        <f t="shared" si="101"/>
        <v/>
      </c>
      <c r="R239" s="1">
        <f t="shared" si="85"/>
        <v>209</v>
      </c>
    </row>
    <row r="240" spans="1:18">
      <c r="A240" s="1">
        <v>52</v>
      </c>
      <c r="D240" s="1">
        <v>1</v>
      </c>
      <c r="F240" s="1">
        <v>1</v>
      </c>
      <c r="G240" s="1">
        <v>1</v>
      </c>
      <c r="J240" s="1" t="str">
        <f t="shared" si="94"/>
        <v/>
      </c>
      <c r="K240" s="1" t="str">
        <f t="shared" si="95"/>
        <v/>
      </c>
      <c r="L240" s="1">
        <f t="shared" si="96"/>
        <v>20.7</v>
      </c>
      <c r="M240" s="1" t="str">
        <f t="shared" si="97"/>
        <v/>
      </c>
      <c r="N240" s="1">
        <f t="shared" si="98"/>
        <v>75.6</v>
      </c>
      <c r="O240" s="1">
        <f t="shared" si="99"/>
        <v>115.2</v>
      </c>
      <c r="P240" s="1" t="str">
        <f t="shared" si="100"/>
        <v/>
      </c>
      <c r="Q240" s="1" t="str">
        <f t="shared" si="101"/>
        <v/>
      </c>
      <c r="R240" s="1">
        <f t="shared" si="85"/>
        <v>211.5</v>
      </c>
    </row>
    <row r="241" spans="1:18">
      <c r="A241" s="1">
        <v>53</v>
      </c>
      <c r="B241" s="1">
        <v>1</v>
      </c>
      <c r="D241" s="1">
        <v>1</v>
      </c>
      <c r="F241" s="1">
        <v>1</v>
      </c>
      <c r="G241" s="1">
        <v>1</v>
      </c>
      <c r="J241" s="1">
        <f t="shared" si="94"/>
        <v>4.4</v>
      </c>
      <c r="K241" s="1" t="str">
        <f t="shared" si="95"/>
        <v/>
      </c>
      <c r="L241" s="1">
        <f t="shared" si="96"/>
        <v>20.7</v>
      </c>
      <c r="M241" s="1" t="str">
        <f t="shared" si="97"/>
        <v/>
      </c>
      <c r="N241" s="1">
        <f t="shared" si="98"/>
        <v>75.6</v>
      </c>
      <c r="O241" s="1">
        <f t="shared" si="99"/>
        <v>115.2</v>
      </c>
      <c r="P241" s="1" t="str">
        <f t="shared" si="100"/>
        <v/>
      </c>
      <c r="Q241" s="1" t="str">
        <f t="shared" si="101"/>
        <v/>
      </c>
      <c r="R241" s="1">
        <f t="shared" si="85"/>
        <v>215.9</v>
      </c>
    </row>
    <row r="242" spans="1:18">
      <c r="A242" s="1">
        <v>54</v>
      </c>
      <c r="C242" s="1">
        <v>1</v>
      </c>
      <c r="D242" s="1">
        <v>1</v>
      </c>
      <c r="F242" s="1">
        <v>1</v>
      </c>
      <c r="G242" s="1">
        <v>1</v>
      </c>
      <c r="J242" s="1" t="str">
        <f t="shared" si="94"/>
        <v/>
      </c>
      <c r="K242" s="1">
        <f t="shared" si="95"/>
        <v>13.8</v>
      </c>
      <c r="L242" s="1">
        <f t="shared" si="96"/>
        <v>20.7</v>
      </c>
      <c r="M242" s="1" t="str">
        <f t="shared" si="97"/>
        <v/>
      </c>
      <c r="N242" s="1">
        <f t="shared" si="98"/>
        <v>75.6</v>
      </c>
      <c r="O242" s="1">
        <f t="shared" si="99"/>
        <v>115.2</v>
      </c>
      <c r="P242" s="1" t="str">
        <f t="shared" si="100"/>
        <v/>
      </c>
      <c r="Q242" s="1" t="str">
        <f t="shared" si="101"/>
        <v/>
      </c>
      <c r="R242" s="1">
        <f t="shared" si="85"/>
        <v>225.3</v>
      </c>
    </row>
    <row r="243" spans="1:18">
      <c r="A243" s="1">
        <v>55</v>
      </c>
      <c r="B243" s="1">
        <v>1</v>
      </c>
      <c r="C243" s="1">
        <v>1</v>
      </c>
      <c r="D243" s="1">
        <v>1</v>
      </c>
      <c r="F243" s="1">
        <v>1</v>
      </c>
      <c r="G243" s="1">
        <v>1</v>
      </c>
      <c r="J243" s="1">
        <f t="shared" si="94"/>
        <v>4.4</v>
      </c>
      <c r="K243" s="1">
        <f t="shared" si="95"/>
        <v>13.8</v>
      </c>
      <c r="L243" s="1">
        <f t="shared" si="96"/>
        <v>20.7</v>
      </c>
      <c r="M243" s="1" t="str">
        <f t="shared" si="97"/>
        <v/>
      </c>
      <c r="N243" s="1">
        <f t="shared" si="98"/>
        <v>75.6</v>
      </c>
      <c r="O243" s="1">
        <f t="shared" si="99"/>
        <v>115.2</v>
      </c>
      <c r="P243" s="1" t="str">
        <f t="shared" si="100"/>
        <v/>
      </c>
      <c r="Q243" s="1" t="str">
        <f t="shared" si="101"/>
        <v/>
      </c>
      <c r="R243" s="1">
        <f t="shared" si="85"/>
        <v>229.7</v>
      </c>
    </row>
    <row r="244" spans="1:18">
      <c r="A244" s="1">
        <v>56</v>
      </c>
      <c r="D244" s="1"/>
      <c r="E244" s="1">
        <v>1</v>
      </c>
      <c r="F244" s="1">
        <v>1</v>
      </c>
      <c r="G244" s="1">
        <v>1</v>
      </c>
      <c r="J244" s="1" t="str">
        <f t="shared" si="94"/>
        <v/>
      </c>
      <c r="K244" s="1" t="str">
        <f t="shared" si="95"/>
        <v/>
      </c>
      <c r="L244" s="1" t="str">
        <f t="shared" si="96"/>
        <v/>
      </c>
      <c r="M244" s="1">
        <f t="shared" si="97"/>
        <v>32.2</v>
      </c>
      <c r="N244" s="1">
        <f t="shared" si="98"/>
        <v>75.6</v>
      </c>
      <c r="O244" s="1">
        <f t="shared" si="99"/>
        <v>115.2</v>
      </c>
      <c r="P244" s="1" t="str">
        <f t="shared" si="100"/>
        <v/>
      </c>
      <c r="Q244" s="1" t="str">
        <f t="shared" si="101"/>
        <v/>
      </c>
      <c r="R244" s="1">
        <f t="shared" si="85"/>
        <v>223</v>
      </c>
    </row>
    <row r="245" spans="1:18">
      <c r="A245" s="1">
        <v>57</v>
      </c>
      <c r="B245" s="1">
        <v>1</v>
      </c>
      <c r="D245" s="1"/>
      <c r="E245" s="1">
        <v>1</v>
      </c>
      <c r="F245" s="1">
        <v>1</v>
      </c>
      <c r="G245" s="1">
        <v>1</v>
      </c>
      <c r="J245" s="1">
        <f t="shared" si="94"/>
        <v>4.4</v>
      </c>
      <c r="K245" s="1" t="str">
        <f t="shared" si="95"/>
        <v/>
      </c>
      <c r="L245" s="1" t="str">
        <f t="shared" si="96"/>
        <v/>
      </c>
      <c r="M245" s="1">
        <f t="shared" si="97"/>
        <v>32.2</v>
      </c>
      <c r="N245" s="1">
        <f t="shared" si="98"/>
        <v>75.6</v>
      </c>
      <c r="O245" s="1">
        <f t="shared" si="99"/>
        <v>115.2</v>
      </c>
      <c r="P245" s="1" t="str">
        <f t="shared" si="100"/>
        <v/>
      </c>
      <c r="Q245" s="1" t="str">
        <f t="shared" si="101"/>
        <v/>
      </c>
      <c r="R245" s="1">
        <f t="shared" si="85"/>
        <v>227.4</v>
      </c>
    </row>
    <row r="246" spans="1:18">
      <c r="A246" s="1">
        <v>58</v>
      </c>
      <c r="C246" s="1">
        <v>1</v>
      </c>
      <c r="D246" s="1"/>
      <c r="E246" s="1">
        <v>1</v>
      </c>
      <c r="F246" s="1">
        <v>1</v>
      </c>
      <c r="G246" s="1">
        <v>1</v>
      </c>
      <c r="J246" s="1" t="str">
        <f t="shared" si="94"/>
        <v/>
      </c>
      <c r="K246" s="1">
        <f t="shared" si="95"/>
        <v>13.8</v>
      </c>
      <c r="L246" s="1" t="str">
        <f t="shared" si="96"/>
        <v/>
      </c>
      <c r="M246" s="1">
        <f t="shared" si="97"/>
        <v>32.2</v>
      </c>
      <c r="N246" s="1">
        <f t="shared" si="98"/>
        <v>75.6</v>
      </c>
      <c r="O246" s="1">
        <f t="shared" si="99"/>
        <v>115.2</v>
      </c>
      <c r="P246" s="1" t="str">
        <f t="shared" si="100"/>
        <v/>
      </c>
      <c r="Q246" s="1" t="str">
        <f t="shared" si="101"/>
        <v/>
      </c>
      <c r="R246" s="1">
        <f t="shared" si="85"/>
        <v>236.8</v>
      </c>
    </row>
    <row r="247" spans="1:18">
      <c r="A247" s="1">
        <v>59</v>
      </c>
      <c r="B247" s="1">
        <v>1</v>
      </c>
      <c r="C247" s="1">
        <v>1</v>
      </c>
      <c r="D247" s="1"/>
      <c r="E247" s="1">
        <v>1</v>
      </c>
      <c r="F247" s="1">
        <v>1</v>
      </c>
      <c r="G247" s="1">
        <v>1</v>
      </c>
      <c r="J247" s="1">
        <f t="shared" si="94"/>
        <v>4.4</v>
      </c>
      <c r="K247" s="1">
        <f t="shared" si="95"/>
        <v>13.8</v>
      </c>
      <c r="L247" s="1" t="str">
        <f t="shared" si="96"/>
        <v/>
      </c>
      <c r="M247" s="1">
        <f t="shared" si="97"/>
        <v>32.2</v>
      </c>
      <c r="N247" s="1">
        <f t="shared" si="98"/>
        <v>75.6</v>
      </c>
      <c r="O247" s="1">
        <f t="shared" si="99"/>
        <v>115.2</v>
      </c>
      <c r="P247" s="1" t="str">
        <f t="shared" si="100"/>
        <v/>
      </c>
      <c r="Q247" s="1" t="str">
        <f t="shared" si="101"/>
        <v/>
      </c>
      <c r="R247" s="1">
        <f t="shared" si="85"/>
        <v>241.2</v>
      </c>
    </row>
    <row r="248" spans="1:18">
      <c r="A248" s="1">
        <v>60</v>
      </c>
      <c r="D248" s="1">
        <v>1</v>
      </c>
      <c r="E248" s="1">
        <v>1</v>
      </c>
      <c r="F248" s="1">
        <v>1</v>
      </c>
      <c r="G248" s="1">
        <v>1</v>
      </c>
      <c r="J248" s="1" t="str">
        <f t="shared" si="94"/>
        <v/>
      </c>
      <c r="K248" s="1" t="str">
        <f t="shared" si="95"/>
        <v/>
      </c>
      <c r="L248" s="1">
        <f t="shared" si="96"/>
        <v>20.7</v>
      </c>
      <c r="M248" s="1">
        <f t="shared" si="97"/>
        <v>32.2</v>
      </c>
      <c r="N248" s="1">
        <f t="shared" si="98"/>
        <v>75.6</v>
      </c>
      <c r="O248" s="1">
        <f t="shared" si="99"/>
        <v>115.2</v>
      </c>
      <c r="P248" s="1" t="str">
        <f t="shared" si="100"/>
        <v/>
      </c>
      <c r="Q248" s="1" t="str">
        <f t="shared" si="101"/>
        <v/>
      </c>
      <c r="R248" s="1">
        <f t="shared" si="85"/>
        <v>243.7</v>
      </c>
    </row>
    <row r="249" spans="1:18">
      <c r="A249" s="1">
        <v>61</v>
      </c>
      <c r="B249" s="1">
        <v>1</v>
      </c>
      <c r="D249" s="1">
        <v>1</v>
      </c>
      <c r="E249" s="1">
        <v>1</v>
      </c>
      <c r="F249" s="1">
        <v>1</v>
      </c>
      <c r="G249" s="1">
        <v>1</v>
      </c>
      <c r="J249" s="1">
        <f t="shared" si="94"/>
        <v>4.4</v>
      </c>
      <c r="K249" s="1" t="str">
        <f t="shared" si="95"/>
        <v/>
      </c>
      <c r="L249" s="1">
        <f t="shared" si="96"/>
        <v>20.7</v>
      </c>
      <c r="M249" s="1">
        <f t="shared" si="97"/>
        <v>32.2</v>
      </c>
      <c r="N249" s="1">
        <f t="shared" si="98"/>
        <v>75.6</v>
      </c>
      <c r="O249" s="1">
        <f t="shared" si="99"/>
        <v>115.2</v>
      </c>
      <c r="P249" s="1" t="str">
        <f t="shared" si="100"/>
        <v/>
      </c>
      <c r="Q249" s="1" t="str">
        <f t="shared" si="101"/>
        <v/>
      </c>
      <c r="R249" s="1">
        <f t="shared" si="85"/>
        <v>248.1</v>
      </c>
    </row>
    <row r="250" spans="1:18">
      <c r="A250" s="1">
        <v>62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J250" s="1" t="str">
        <f t="shared" si="94"/>
        <v/>
      </c>
      <c r="K250" s="1">
        <f t="shared" si="95"/>
        <v>13.8</v>
      </c>
      <c r="L250" s="1">
        <f t="shared" si="96"/>
        <v>20.7</v>
      </c>
      <c r="M250" s="1">
        <f t="shared" si="97"/>
        <v>32.2</v>
      </c>
      <c r="N250" s="1">
        <f t="shared" si="98"/>
        <v>75.6</v>
      </c>
      <c r="O250" s="1">
        <f t="shared" si="99"/>
        <v>115.2</v>
      </c>
      <c r="P250" s="1" t="str">
        <f t="shared" si="100"/>
        <v/>
      </c>
      <c r="Q250" s="1" t="str">
        <f t="shared" si="101"/>
        <v/>
      </c>
      <c r="R250" s="1">
        <f t="shared" si="85"/>
        <v>257.5</v>
      </c>
    </row>
    <row r="251" spans="1:18">
      <c r="A251" s="1">
        <v>63</v>
      </c>
      <c r="B251" s="1">
        <v>1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J251" s="1">
        <f t="shared" si="94"/>
        <v>4.4</v>
      </c>
      <c r="K251" s="1">
        <f t="shared" si="95"/>
        <v>13.8</v>
      </c>
      <c r="L251" s="1">
        <f t="shared" si="96"/>
        <v>20.7</v>
      </c>
      <c r="M251" s="1">
        <f t="shared" si="97"/>
        <v>32.2</v>
      </c>
      <c r="N251" s="1">
        <f t="shared" si="98"/>
        <v>75.6</v>
      </c>
      <c r="O251" s="1">
        <f t="shared" si="99"/>
        <v>115.2</v>
      </c>
      <c r="P251" s="1" t="str">
        <f t="shared" si="100"/>
        <v/>
      </c>
      <c r="Q251" s="1" t="str">
        <f t="shared" si="101"/>
        <v/>
      </c>
      <c r="R251" s="1">
        <f t="shared" si="85"/>
        <v>261.9</v>
      </c>
    </row>
    <row r="252" spans="1:18">
      <c r="A252" s="1">
        <v>64</v>
      </c>
      <c r="D252" s="1"/>
      <c r="F252" s="1"/>
      <c r="G252" s="1"/>
      <c r="H252" s="1">
        <v>1</v>
      </c>
      <c r="I252" s="1"/>
      <c r="J252" s="1" t="str">
        <f t="shared" si="94"/>
        <v/>
      </c>
      <c r="K252" s="1" t="str">
        <f t="shared" si="95"/>
        <v/>
      </c>
      <c r="L252" s="1" t="str">
        <f t="shared" si="96"/>
        <v/>
      </c>
      <c r="M252" s="1" t="str">
        <f t="shared" si="97"/>
        <v/>
      </c>
      <c r="N252" s="1" t="str">
        <f t="shared" si="98"/>
        <v/>
      </c>
      <c r="O252" s="1" t="str">
        <f t="shared" si="99"/>
        <v/>
      </c>
      <c r="P252" s="1">
        <f t="shared" si="100"/>
        <v>172.8</v>
      </c>
      <c r="Q252" s="1" t="str">
        <f t="shared" si="101"/>
        <v/>
      </c>
      <c r="R252" s="1">
        <f t="shared" si="85"/>
        <v>172.8</v>
      </c>
    </row>
    <row r="254" spans="2:18">
      <c r="B254" s="1">
        <v>1</v>
      </c>
      <c r="C254" s="1">
        <v>2</v>
      </c>
      <c r="D254" s="1">
        <v>4</v>
      </c>
      <c r="E254" s="1">
        <v>8</v>
      </c>
      <c r="F254" s="1">
        <v>16</v>
      </c>
      <c r="G254" s="1">
        <v>32</v>
      </c>
      <c r="H254" s="1">
        <v>64</v>
      </c>
      <c r="I254" s="1">
        <v>128</v>
      </c>
      <c r="J254" s="1" t="s">
        <v>287</v>
      </c>
      <c r="K254" s="1" t="s">
        <v>288</v>
      </c>
      <c r="L254" s="1" t="s">
        <v>290</v>
      </c>
      <c r="M254" s="1" t="s">
        <v>294</v>
      </c>
      <c r="N254" s="1" t="s">
        <v>295</v>
      </c>
      <c r="O254" s="1" t="s">
        <v>296</v>
      </c>
      <c r="P254" s="1" t="s">
        <v>297</v>
      </c>
      <c r="Q254" s="1" t="s">
        <v>298</v>
      </c>
      <c r="R254" s="1" t="s">
        <v>299</v>
      </c>
    </row>
    <row r="255" spans="1:18">
      <c r="A255" s="1">
        <v>1</v>
      </c>
      <c r="B255" s="1">
        <v>1</v>
      </c>
      <c r="D255" s="1"/>
      <c r="F255" s="1"/>
      <c r="G255" s="1"/>
      <c r="J255" s="1">
        <f>IF(B255=1,$J$39,"")</f>
        <v>13.8</v>
      </c>
      <c r="K255" s="1" t="str">
        <f>IF(C255=1,$J$40,"")</f>
        <v/>
      </c>
      <c r="L255" s="1" t="str">
        <f>IF(D255=1,$J$41,"")</f>
        <v/>
      </c>
      <c r="M255" s="1" t="str">
        <f>IF(E255=1,$J$42,"")</f>
        <v/>
      </c>
      <c r="N255" s="1" t="str">
        <f>IF(F255=1,$J$43,"")</f>
        <v/>
      </c>
      <c r="O255" s="1" t="str">
        <f>IF(G255=1,$J$44,"")</f>
        <v/>
      </c>
      <c r="P255" s="1" t="str">
        <f>IF(H255=1,$J$45,"")</f>
        <v/>
      </c>
      <c r="Q255" s="1" t="str">
        <f>IF(I255=1,$J$46,"")</f>
        <v/>
      </c>
      <c r="R255" s="1">
        <f t="shared" ref="R255:R318" si="102">SUM(J255:Q255)</f>
        <v>13.8</v>
      </c>
    </row>
    <row r="256" spans="1:18">
      <c r="A256" s="1">
        <v>2</v>
      </c>
      <c r="C256" s="1">
        <v>1</v>
      </c>
      <c r="D256" s="1"/>
      <c r="F256" s="1"/>
      <c r="G256" s="1"/>
      <c r="J256" s="1" t="str">
        <f t="shared" ref="J256:J287" si="103">IF(B256=1,$J$39,"")</f>
        <v/>
      </c>
      <c r="K256" s="1">
        <f t="shared" ref="K256:K287" si="104">IF(C256=1,$J$40,"")</f>
        <v>20.7</v>
      </c>
      <c r="L256" s="1" t="str">
        <f t="shared" ref="L256:L287" si="105">IF(D256=1,$J$41,"")</f>
        <v/>
      </c>
      <c r="M256" s="1" t="str">
        <f t="shared" ref="M256:M287" si="106">IF(E256=1,$J$42,"")</f>
        <v/>
      </c>
      <c r="N256" s="1" t="str">
        <f t="shared" ref="N256:N287" si="107">IF(F256=1,$J$43,"")</f>
        <v/>
      </c>
      <c r="O256" s="1" t="str">
        <f t="shared" ref="O256:O287" si="108">IF(G256=1,$J$44,"")</f>
        <v/>
      </c>
      <c r="P256" s="1" t="str">
        <f t="shared" ref="P256:P287" si="109">IF(H256=1,$J$45,"")</f>
        <v/>
      </c>
      <c r="Q256" s="1" t="str">
        <f t="shared" ref="Q256:Q287" si="110">IF(I256=1,$J$46,"")</f>
        <v/>
      </c>
      <c r="R256" s="1">
        <f t="shared" si="102"/>
        <v>20.7</v>
      </c>
    </row>
    <row r="257" spans="1:18">
      <c r="A257" s="1">
        <v>3</v>
      </c>
      <c r="B257" s="1">
        <v>1</v>
      </c>
      <c r="C257" s="1">
        <v>1</v>
      </c>
      <c r="D257" s="1"/>
      <c r="F257" s="1"/>
      <c r="G257" s="1"/>
      <c r="J257" s="1">
        <f t="shared" si="103"/>
        <v>13.8</v>
      </c>
      <c r="K257" s="1">
        <f t="shared" si="104"/>
        <v>20.7</v>
      </c>
      <c r="L257" s="1" t="str">
        <f t="shared" si="105"/>
        <v/>
      </c>
      <c r="M257" s="1" t="str">
        <f t="shared" si="106"/>
        <v/>
      </c>
      <c r="N257" s="1" t="str">
        <f t="shared" si="107"/>
        <v/>
      </c>
      <c r="O257" s="1" t="str">
        <f t="shared" si="108"/>
        <v/>
      </c>
      <c r="P257" s="1" t="str">
        <f t="shared" si="109"/>
        <v/>
      </c>
      <c r="Q257" s="1" t="str">
        <f t="shared" si="110"/>
        <v/>
      </c>
      <c r="R257" s="1">
        <f t="shared" si="102"/>
        <v>34.5</v>
      </c>
    </row>
    <row r="258" spans="1:18">
      <c r="A258" s="1">
        <v>4</v>
      </c>
      <c r="D258" s="1">
        <v>1</v>
      </c>
      <c r="F258" s="1"/>
      <c r="G258" s="1"/>
      <c r="J258" s="1" t="str">
        <f t="shared" si="103"/>
        <v/>
      </c>
      <c r="K258" s="1" t="str">
        <f t="shared" si="104"/>
        <v/>
      </c>
      <c r="L258" s="1">
        <f t="shared" si="105"/>
        <v>32.2</v>
      </c>
      <c r="M258" s="1" t="str">
        <f t="shared" si="106"/>
        <v/>
      </c>
      <c r="N258" s="1" t="str">
        <f t="shared" si="107"/>
        <v/>
      </c>
      <c r="O258" s="1" t="str">
        <f t="shared" si="108"/>
        <v/>
      </c>
      <c r="P258" s="1" t="str">
        <f t="shared" si="109"/>
        <v/>
      </c>
      <c r="Q258" s="1" t="str">
        <f t="shared" si="110"/>
        <v/>
      </c>
      <c r="R258" s="1">
        <f t="shared" si="102"/>
        <v>32.2</v>
      </c>
    </row>
    <row r="259" spans="1:18">
      <c r="A259" s="1">
        <v>5</v>
      </c>
      <c r="B259" s="1">
        <v>1</v>
      </c>
      <c r="D259" s="1">
        <v>1</v>
      </c>
      <c r="F259" s="1"/>
      <c r="G259" s="1"/>
      <c r="J259" s="1">
        <f t="shared" si="103"/>
        <v>13.8</v>
      </c>
      <c r="K259" s="1" t="str">
        <f t="shared" si="104"/>
        <v/>
      </c>
      <c r="L259" s="1">
        <f t="shared" si="105"/>
        <v>32.2</v>
      </c>
      <c r="M259" s="1" t="str">
        <f t="shared" si="106"/>
        <v/>
      </c>
      <c r="N259" s="1" t="str">
        <f t="shared" si="107"/>
        <v/>
      </c>
      <c r="O259" s="1" t="str">
        <f t="shared" si="108"/>
        <v/>
      </c>
      <c r="P259" s="1" t="str">
        <f t="shared" si="109"/>
        <v/>
      </c>
      <c r="Q259" s="1" t="str">
        <f t="shared" si="110"/>
        <v/>
      </c>
      <c r="R259" s="1">
        <f t="shared" si="102"/>
        <v>46</v>
      </c>
    </row>
    <row r="260" spans="1:18">
      <c r="A260" s="1">
        <v>6</v>
      </c>
      <c r="C260" s="1">
        <v>1</v>
      </c>
      <c r="D260" s="1">
        <v>1</v>
      </c>
      <c r="F260" s="1"/>
      <c r="G260" s="1"/>
      <c r="J260" s="1" t="str">
        <f t="shared" si="103"/>
        <v/>
      </c>
      <c r="K260" s="1">
        <f t="shared" si="104"/>
        <v>20.7</v>
      </c>
      <c r="L260" s="1">
        <f t="shared" si="105"/>
        <v>32.2</v>
      </c>
      <c r="M260" s="1" t="str">
        <f t="shared" si="106"/>
        <v/>
      </c>
      <c r="N260" s="1" t="str">
        <f t="shared" si="107"/>
        <v/>
      </c>
      <c r="O260" s="1" t="str">
        <f t="shared" si="108"/>
        <v/>
      </c>
      <c r="P260" s="1" t="str">
        <f t="shared" si="109"/>
        <v/>
      </c>
      <c r="Q260" s="1" t="str">
        <f t="shared" si="110"/>
        <v/>
      </c>
      <c r="R260" s="1">
        <f t="shared" si="102"/>
        <v>52.9</v>
      </c>
    </row>
    <row r="261" spans="1:18">
      <c r="A261" s="1">
        <v>7</v>
      </c>
      <c r="B261" s="1">
        <v>1</v>
      </c>
      <c r="C261" s="1">
        <v>1</v>
      </c>
      <c r="D261" s="1">
        <v>1</v>
      </c>
      <c r="F261" s="1"/>
      <c r="G261" s="1"/>
      <c r="J261" s="1">
        <f t="shared" si="103"/>
        <v>13.8</v>
      </c>
      <c r="K261" s="1">
        <f t="shared" si="104"/>
        <v>20.7</v>
      </c>
      <c r="L261" s="1">
        <f t="shared" si="105"/>
        <v>32.2</v>
      </c>
      <c r="M261" s="1" t="str">
        <f t="shared" si="106"/>
        <v/>
      </c>
      <c r="N261" s="1" t="str">
        <f t="shared" si="107"/>
        <v/>
      </c>
      <c r="O261" s="1" t="str">
        <f t="shared" si="108"/>
        <v/>
      </c>
      <c r="P261" s="1" t="str">
        <f t="shared" si="109"/>
        <v/>
      </c>
      <c r="Q261" s="1" t="str">
        <f t="shared" si="110"/>
        <v/>
      </c>
      <c r="R261" s="1">
        <f t="shared" si="102"/>
        <v>66.7</v>
      </c>
    </row>
    <row r="262" spans="1:18">
      <c r="A262" s="1">
        <v>8</v>
      </c>
      <c r="D262" s="1"/>
      <c r="E262" s="1">
        <v>1</v>
      </c>
      <c r="F262" s="1"/>
      <c r="G262" s="1"/>
      <c r="J262" s="1" t="str">
        <f t="shared" si="103"/>
        <v/>
      </c>
      <c r="K262" s="1" t="str">
        <f t="shared" si="104"/>
        <v/>
      </c>
      <c r="L262" s="1" t="str">
        <f t="shared" si="105"/>
        <v/>
      </c>
      <c r="M262" s="1">
        <f t="shared" si="106"/>
        <v>75.6</v>
      </c>
      <c r="N262" s="1" t="str">
        <f t="shared" si="107"/>
        <v/>
      </c>
      <c r="O262" s="1" t="str">
        <f t="shared" si="108"/>
        <v/>
      </c>
      <c r="P262" s="1" t="str">
        <f t="shared" si="109"/>
        <v/>
      </c>
      <c r="Q262" s="1" t="str">
        <f t="shared" si="110"/>
        <v/>
      </c>
      <c r="R262" s="1">
        <f t="shared" si="102"/>
        <v>75.6</v>
      </c>
    </row>
    <row r="263" spans="1:18">
      <c r="A263" s="1">
        <v>9</v>
      </c>
      <c r="B263" s="1">
        <v>1</v>
      </c>
      <c r="D263" s="1"/>
      <c r="E263" s="1">
        <v>1</v>
      </c>
      <c r="F263" s="1"/>
      <c r="G263" s="1"/>
      <c r="J263" s="1">
        <f t="shared" si="103"/>
        <v>13.8</v>
      </c>
      <c r="K263" s="1" t="str">
        <f t="shared" si="104"/>
        <v/>
      </c>
      <c r="L263" s="1" t="str">
        <f t="shared" si="105"/>
        <v/>
      </c>
      <c r="M263" s="1">
        <f t="shared" si="106"/>
        <v>75.6</v>
      </c>
      <c r="N263" s="1" t="str">
        <f t="shared" si="107"/>
        <v/>
      </c>
      <c r="O263" s="1" t="str">
        <f t="shared" si="108"/>
        <v/>
      </c>
      <c r="P263" s="1" t="str">
        <f t="shared" si="109"/>
        <v/>
      </c>
      <c r="Q263" s="1" t="str">
        <f t="shared" si="110"/>
        <v/>
      </c>
      <c r="R263" s="1">
        <f t="shared" si="102"/>
        <v>89.4</v>
      </c>
    </row>
    <row r="264" spans="1:18">
      <c r="A264" s="1">
        <v>10</v>
      </c>
      <c r="C264" s="1">
        <v>1</v>
      </c>
      <c r="D264" s="1"/>
      <c r="E264" s="1">
        <v>1</v>
      </c>
      <c r="F264" s="1"/>
      <c r="G264" s="1"/>
      <c r="J264" s="1" t="str">
        <f t="shared" si="103"/>
        <v/>
      </c>
      <c r="K264" s="1">
        <f t="shared" si="104"/>
        <v>20.7</v>
      </c>
      <c r="L264" s="1" t="str">
        <f t="shared" si="105"/>
        <v/>
      </c>
      <c r="M264" s="1">
        <f t="shared" si="106"/>
        <v>75.6</v>
      </c>
      <c r="N264" s="1" t="str">
        <f t="shared" si="107"/>
        <v/>
      </c>
      <c r="O264" s="1" t="str">
        <f t="shared" si="108"/>
        <v/>
      </c>
      <c r="P264" s="1" t="str">
        <f t="shared" si="109"/>
        <v/>
      </c>
      <c r="Q264" s="1" t="str">
        <f t="shared" si="110"/>
        <v/>
      </c>
      <c r="R264" s="1">
        <f t="shared" si="102"/>
        <v>96.3</v>
      </c>
    </row>
    <row r="265" spans="1:18">
      <c r="A265" s="1">
        <v>11</v>
      </c>
      <c r="B265" s="1">
        <v>1</v>
      </c>
      <c r="C265" s="1">
        <v>1</v>
      </c>
      <c r="D265" s="1"/>
      <c r="E265" s="1">
        <v>1</v>
      </c>
      <c r="F265" s="1"/>
      <c r="G265" s="1"/>
      <c r="J265" s="1">
        <f t="shared" si="103"/>
        <v>13.8</v>
      </c>
      <c r="K265" s="1">
        <f t="shared" si="104"/>
        <v>20.7</v>
      </c>
      <c r="L265" s="1" t="str">
        <f t="shared" si="105"/>
        <v/>
      </c>
      <c r="M265" s="1">
        <f t="shared" si="106"/>
        <v>75.6</v>
      </c>
      <c r="N265" s="1" t="str">
        <f t="shared" si="107"/>
        <v/>
      </c>
      <c r="O265" s="1" t="str">
        <f t="shared" si="108"/>
        <v/>
      </c>
      <c r="P265" s="1" t="str">
        <f t="shared" si="109"/>
        <v/>
      </c>
      <c r="Q265" s="1" t="str">
        <f t="shared" si="110"/>
        <v/>
      </c>
      <c r="R265" s="1">
        <f t="shared" si="102"/>
        <v>110.1</v>
      </c>
    </row>
    <row r="266" spans="1:18">
      <c r="A266" s="1">
        <v>12</v>
      </c>
      <c r="D266" s="1">
        <v>1</v>
      </c>
      <c r="E266" s="1">
        <v>1</v>
      </c>
      <c r="F266" s="1"/>
      <c r="G266" s="1"/>
      <c r="J266" s="1" t="str">
        <f t="shared" si="103"/>
        <v/>
      </c>
      <c r="K266" s="1" t="str">
        <f t="shared" si="104"/>
        <v/>
      </c>
      <c r="L266" s="1">
        <f t="shared" si="105"/>
        <v>32.2</v>
      </c>
      <c r="M266" s="1">
        <f t="shared" si="106"/>
        <v>75.6</v>
      </c>
      <c r="N266" s="1" t="str">
        <f t="shared" si="107"/>
        <v/>
      </c>
      <c r="O266" s="1" t="str">
        <f t="shared" si="108"/>
        <v/>
      </c>
      <c r="P266" s="1" t="str">
        <f t="shared" si="109"/>
        <v/>
      </c>
      <c r="Q266" s="1" t="str">
        <f t="shared" si="110"/>
        <v/>
      </c>
      <c r="R266" s="1">
        <f t="shared" si="102"/>
        <v>107.8</v>
      </c>
    </row>
    <row r="267" spans="1:18">
      <c r="A267" s="1">
        <v>13</v>
      </c>
      <c r="B267" s="1">
        <v>1</v>
      </c>
      <c r="D267" s="1">
        <v>1</v>
      </c>
      <c r="E267" s="1">
        <v>1</v>
      </c>
      <c r="F267" s="1"/>
      <c r="G267" s="1"/>
      <c r="J267" s="1">
        <f t="shared" si="103"/>
        <v>13.8</v>
      </c>
      <c r="K267" s="1" t="str">
        <f t="shared" si="104"/>
        <v/>
      </c>
      <c r="L267" s="1">
        <f t="shared" si="105"/>
        <v>32.2</v>
      </c>
      <c r="M267" s="1">
        <f t="shared" si="106"/>
        <v>75.6</v>
      </c>
      <c r="N267" s="1" t="str">
        <f t="shared" si="107"/>
        <v/>
      </c>
      <c r="O267" s="1" t="str">
        <f t="shared" si="108"/>
        <v/>
      </c>
      <c r="P267" s="1" t="str">
        <f t="shared" si="109"/>
        <v/>
      </c>
      <c r="Q267" s="1" t="str">
        <f t="shared" si="110"/>
        <v/>
      </c>
      <c r="R267" s="1">
        <f t="shared" si="102"/>
        <v>121.6</v>
      </c>
    </row>
    <row r="268" spans="1:18">
      <c r="A268" s="1">
        <v>14</v>
      </c>
      <c r="C268" s="1">
        <v>1</v>
      </c>
      <c r="D268" s="1">
        <v>1</v>
      </c>
      <c r="E268" s="1">
        <v>1</v>
      </c>
      <c r="F268" s="1"/>
      <c r="G268" s="1"/>
      <c r="J268" s="1" t="str">
        <f t="shared" si="103"/>
        <v/>
      </c>
      <c r="K268" s="1">
        <f t="shared" si="104"/>
        <v>20.7</v>
      </c>
      <c r="L268" s="1">
        <f t="shared" si="105"/>
        <v>32.2</v>
      </c>
      <c r="M268" s="1">
        <f t="shared" si="106"/>
        <v>75.6</v>
      </c>
      <c r="N268" s="1" t="str">
        <f t="shared" si="107"/>
        <v/>
      </c>
      <c r="O268" s="1" t="str">
        <f t="shared" si="108"/>
        <v/>
      </c>
      <c r="P268" s="1" t="str">
        <f t="shared" si="109"/>
        <v/>
      </c>
      <c r="Q268" s="1" t="str">
        <f t="shared" si="110"/>
        <v/>
      </c>
      <c r="R268" s="1">
        <f t="shared" si="102"/>
        <v>128.5</v>
      </c>
    </row>
    <row r="269" spans="1:18">
      <c r="A269" s="1">
        <v>15</v>
      </c>
      <c r="B269" s="1">
        <v>1</v>
      </c>
      <c r="C269" s="1">
        <v>1</v>
      </c>
      <c r="D269" s="1">
        <v>1</v>
      </c>
      <c r="E269" s="1">
        <v>1</v>
      </c>
      <c r="F269" s="1"/>
      <c r="G269" s="1"/>
      <c r="J269" s="1">
        <f t="shared" si="103"/>
        <v>13.8</v>
      </c>
      <c r="K269" s="1">
        <f t="shared" si="104"/>
        <v>20.7</v>
      </c>
      <c r="L269" s="1">
        <f t="shared" si="105"/>
        <v>32.2</v>
      </c>
      <c r="M269" s="1">
        <f t="shared" si="106"/>
        <v>75.6</v>
      </c>
      <c r="N269" s="1" t="str">
        <f t="shared" si="107"/>
        <v/>
      </c>
      <c r="O269" s="1" t="str">
        <f t="shared" si="108"/>
        <v/>
      </c>
      <c r="P269" s="1" t="str">
        <f t="shared" si="109"/>
        <v/>
      </c>
      <c r="Q269" s="1" t="str">
        <f t="shared" si="110"/>
        <v/>
      </c>
      <c r="R269" s="1">
        <f t="shared" si="102"/>
        <v>142.3</v>
      </c>
    </row>
    <row r="270" spans="1:18">
      <c r="A270" s="1">
        <v>16</v>
      </c>
      <c r="D270" s="1"/>
      <c r="F270" s="1">
        <v>1</v>
      </c>
      <c r="G270" s="1"/>
      <c r="J270" s="1" t="str">
        <f t="shared" si="103"/>
        <v/>
      </c>
      <c r="K270" s="1" t="str">
        <f t="shared" si="104"/>
        <v/>
      </c>
      <c r="L270" s="1" t="str">
        <f t="shared" si="105"/>
        <v/>
      </c>
      <c r="M270" s="1" t="str">
        <f t="shared" si="106"/>
        <v/>
      </c>
      <c r="N270" s="1">
        <f t="shared" si="107"/>
        <v>115.2</v>
      </c>
      <c r="O270" s="1" t="str">
        <f t="shared" si="108"/>
        <v/>
      </c>
      <c r="P270" s="1" t="str">
        <f t="shared" si="109"/>
        <v/>
      </c>
      <c r="Q270" s="1" t="str">
        <f t="shared" si="110"/>
        <v/>
      </c>
      <c r="R270" s="1">
        <f t="shared" si="102"/>
        <v>115.2</v>
      </c>
    </row>
    <row r="271" spans="1:18">
      <c r="A271" s="1">
        <v>17</v>
      </c>
      <c r="B271" s="1">
        <v>1</v>
      </c>
      <c r="D271" s="1"/>
      <c r="F271" s="1">
        <v>1</v>
      </c>
      <c r="G271" s="1"/>
      <c r="J271" s="1">
        <f t="shared" si="103"/>
        <v>13.8</v>
      </c>
      <c r="K271" s="1" t="str">
        <f t="shared" si="104"/>
        <v/>
      </c>
      <c r="L271" s="1" t="str">
        <f t="shared" si="105"/>
        <v/>
      </c>
      <c r="M271" s="1" t="str">
        <f t="shared" si="106"/>
        <v/>
      </c>
      <c r="N271" s="1">
        <f t="shared" si="107"/>
        <v>115.2</v>
      </c>
      <c r="O271" s="1" t="str">
        <f t="shared" si="108"/>
        <v/>
      </c>
      <c r="P271" s="1" t="str">
        <f t="shared" si="109"/>
        <v/>
      </c>
      <c r="Q271" s="1" t="str">
        <f t="shared" si="110"/>
        <v/>
      </c>
      <c r="R271" s="1">
        <f t="shared" si="102"/>
        <v>129</v>
      </c>
    </row>
    <row r="272" spans="1:18">
      <c r="A272" s="1">
        <v>18</v>
      </c>
      <c r="C272" s="1">
        <v>1</v>
      </c>
      <c r="D272" s="1"/>
      <c r="F272" s="1">
        <v>1</v>
      </c>
      <c r="G272" s="1"/>
      <c r="J272" s="1" t="str">
        <f t="shared" si="103"/>
        <v/>
      </c>
      <c r="K272" s="1">
        <f t="shared" si="104"/>
        <v>20.7</v>
      </c>
      <c r="L272" s="1" t="str">
        <f t="shared" si="105"/>
        <v/>
      </c>
      <c r="M272" s="1" t="str">
        <f t="shared" si="106"/>
        <v/>
      </c>
      <c r="N272" s="1">
        <f t="shared" si="107"/>
        <v>115.2</v>
      </c>
      <c r="O272" s="1" t="str">
        <f t="shared" si="108"/>
        <v/>
      </c>
      <c r="P272" s="1" t="str">
        <f t="shared" si="109"/>
        <v/>
      </c>
      <c r="Q272" s="1" t="str">
        <f t="shared" si="110"/>
        <v/>
      </c>
      <c r="R272" s="1">
        <f t="shared" si="102"/>
        <v>135.9</v>
      </c>
    </row>
    <row r="273" spans="1:18">
      <c r="A273" s="1">
        <v>19</v>
      </c>
      <c r="B273" s="1">
        <v>1</v>
      </c>
      <c r="C273" s="1">
        <v>1</v>
      </c>
      <c r="D273" s="1"/>
      <c r="F273" s="1">
        <v>1</v>
      </c>
      <c r="G273" s="1"/>
      <c r="J273" s="1">
        <f t="shared" si="103"/>
        <v>13.8</v>
      </c>
      <c r="K273" s="1">
        <f t="shared" si="104"/>
        <v>20.7</v>
      </c>
      <c r="L273" s="1" t="str">
        <f t="shared" si="105"/>
        <v/>
      </c>
      <c r="M273" s="1" t="str">
        <f t="shared" si="106"/>
        <v/>
      </c>
      <c r="N273" s="1">
        <f t="shared" si="107"/>
        <v>115.2</v>
      </c>
      <c r="O273" s="1" t="str">
        <f t="shared" si="108"/>
        <v/>
      </c>
      <c r="P273" s="1" t="str">
        <f t="shared" si="109"/>
        <v/>
      </c>
      <c r="Q273" s="1" t="str">
        <f t="shared" si="110"/>
        <v/>
      </c>
      <c r="R273" s="1">
        <f t="shared" si="102"/>
        <v>149.7</v>
      </c>
    </row>
    <row r="274" spans="1:18">
      <c r="A274" s="1">
        <v>20</v>
      </c>
      <c r="D274" s="1">
        <v>1</v>
      </c>
      <c r="F274" s="1">
        <v>1</v>
      </c>
      <c r="G274" s="1"/>
      <c r="J274" s="1" t="str">
        <f t="shared" si="103"/>
        <v/>
      </c>
      <c r="K274" s="1" t="str">
        <f t="shared" si="104"/>
        <v/>
      </c>
      <c r="L274" s="1">
        <f t="shared" si="105"/>
        <v>32.2</v>
      </c>
      <c r="M274" s="1" t="str">
        <f t="shared" si="106"/>
        <v/>
      </c>
      <c r="N274" s="1">
        <f t="shared" si="107"/>
        <v>115.2</v>
      </c>
      <c r="O274" s="1" t="str">
        <f t="shared" si="108"/>
        <v/>
      </c>
      <c r="P274" s="1" t="str">
        <f t="shared" si="109"/>
        <v/>
      </c>
      <c r="Q274" s="1" t="str">
        <f t="shared" si="110"/>
        <v/>
      </c>
      <c r="R274" s="1">
        <f t="shared" si="102"/>
        <v>147.4</v>
      </c>
    </row>
    <row r="275" spans="1:18">
      <c r="A275" s="1">
        <v>21</v>
      </c>
      <c r="B275" s="1">
        <v>1</v>
      </c>
      <c r="D275" s="1">
        <v>1</v>
      </c>
      <c r="F275" s="1">
        <v>1</v>
      </c>
      <c r="G275" s="1"/>
      <c r="J275" s="1">
        <f t="shared" si="103"/>
        <v>13.8</v>
      </c>
      <c r="K275" s="1" t="str">
        <f t="shared" si="104"/>
        <v/>
      </c>
      <c r="L275" s="1">
        <f t="shared" si="105"/>
        <v>32.2</v>
      </c>
      <c r="M275" s="1" t="str">
        <f t="shared" si="106"/>
        <v/>
      </c>
      <c r="N275" s="1">
        <f t="shared" si="107"/>
        <v>115.2</v>
      </c>
      <c r="O275" s="1" t="str">
        <f t="shared" si="108"/>
        <v/>
      </c>
      <c r="P275" s="1" t="str">
        <f t="shared" si="109"/>
        <v/>
      </c>
      <c r="Q275" s="1" t="str">
        <f t="shared" si="110"/>
        <v/>
      </c>
      <c r="R275" s="1">
        <f t="shared" si="102"/>
        <v>161.2</v>
      </c>
    </row>
    <row r="276" spans="1:18">
      <c r="A276" s="1">
        <v>22</v>
      </c>
      <c r="C276" s="1">
        <v>1</v>
      </c>
      <c r="D276" s="1">
        <v>1</v>
      </c>
      <c r="F276" s="1">
        <v>1</v>
      </c>
      <c r="G276" s="1"/>
      <c r="J276" s="1" t="str">
        <f t="shared" si="103"/>
        <v/>
      </c>
      <c r="K276" s="1">
        <f t="shared" si="104"/>
        <v>20.7</v>
      </c>
      <c r="L276" s="1">
        <f t="shared" si="105"/>
        <v>32.2</v>
      </c>
      <c r="M276" s="1" t="str">
        <f t="shared" si="106"/>
        <v/>
      </c>
      <c r="N276" s="1">
        <f t="shared" si="107"/>
        <v>115.2</v>
      </c>
      <c r="O276" s="1" t="str">
        <f t="shared" si="108"/>
        <v/>
      </c>
      <c r="P276" s="1" t="str">
        <f t="shared" si="109"/>
        <v/>
      </c>
      <c r="Q276" s="1" t="str">
        <f t="shared" si="110"/>
        <v/>
      </c>
      <c r="R276" s="1">
        <f t="shared" si="102"/>
        <v>168.1</v>
      </c>
    </row>
    <row r="277" spans="1:18">
      <c r="A277" s="1">
        <v>23</v>
      </c>
      <c r="B277" s="1">
        <v>1</v>
      </c>
      <c r="C277" s="1">
        <v>1</v>
      </c>
      <c r="D277" s="1">
        <v>1</v>
      </c>
      <c r="F277" s="1">
        <v>1</v>
      </c>
      <c r="G277" s="1"/>
      <c r="J277" s="1">
        <f t="shared" si="103"/>
        <v>13.8</v>
      </c>
      <c r="K277" s="1">
        <f t="shared" si="104"/>
        <v>20.7</v>
      </c>
      <c r="L277" s="1">
        <f t="shared" si="105"/>
        <v>32.2</v>
      </c>
      <c r="M277" s="1" t="str">
        <f t="shared" si="106"/>
        <v/>
      </c>
      <c r="N277" s="1">
        <f t="shared" si="107"/>
        <v>115.2</v>
      </c>
      <c r="O277" s="1" t="str">
        <f t="shared" si="108"/>
        <v/>
      </c>
      <c r="P277" s="1" t="str">
        <f t="shared" si="109"/>
        <v/>
      </c>
      <c r="Q277" s="1" t="str">
        <f t="shared" si="110"/>
        <v/>
      </c>
      <c r="R277" s="1">
        <f t="shared" si="102"/>
        <v>181.9</v>
      </c>
    </row>
    <row r="278" spans="1:18">
      <c r="A278" s="1">
        <v>24</v>
      </c>
      <c r="D278" s="1"/>
      <c r="E278" s="1">
        <v>1</v>
      </c>
      <c r="F278" s="1">
        <v>1</v>
      </c>
      <c r="G278" s="1"/>
      <c r="J278" s="1" t="str">
        <f t="shared" si="103"/>
        <v/>
      </c>
      <c r="K278" s="1" t="str">
        <f t="shared" si="104"/>
        <v/>
      </c>
      <c r="L278" s="1" t="str">
        <f t="shared" si="105"/>
        <v/>
      </c>
      <c r="M278" s="1">
        <f t="shared" si="106"/>
        <v>75.6</v>
      </c>
      <c r="N278" s="1">
        <f t="shared" si="107"/>
        <v>115.2</v>
      </c>
      <c r="O278" s="1" t="str">
        <f t="shared" si="108"/>
        <v/>
      </c>
      <c r="P278" s="1" t="str">
        <f t="shared" si="109"/>
        <v/>
      </c>
      <c r="Q278" s="1" t="str">
        <f t="shared" si="110"/>
        <v/>
      </c>
      <c r="R278" s="1">
        <f t="shared" si="102"/>
        <v>190.8</v>
      </c>
    </row>
    <row r="279" spans="1:18">
      <c r="A279" s="1">
        <v>25</v>
      </c>
      <c r="B279" s="1">
        <v>1</v>
      </c>
      <c r="D279" s="1"/>
      <c r="E279" s="1">
        <v>1</v>
      </c>
      <c r="F279" s="1">
        <v>1</v>
      </c>
      <c r="G279" s="1"/>
      <c r="J279" s="1">
        <f t="shared" si="103"/>
        <v>13.8</v>
      </c>
      <c r="K279" s="1" t="str">
        <f t="shared" si="104"/>
        <v/>
      </c>
      <c r="L279" s="1" t="str">
        <f t="shared" si="105"/>
        <v/>
      </c>
      <c r="M279" s="1">
        <f t="shared" si="106"/>
        <v>75.6</v>
      </c>
      <c r="N279" s="1">
        <f t="shared" si="107"/>
        <v>115.2</v>
      </c>
      <c r="O279" s="1" t="str">
        <f t="shared" si="108"/>
        <v/>
      </c>
      <c r="P279" s="1" t="str">
        <f t="shared" si="109"/>
        <v/>
      </c>
      <c r="Q279" s="1" t="str">
        <f t="shared" si="110"/>
        <v/>
      </c>
      <c r="R279" s="1">
        <f t="shared" si="102"/>
        <v>204.6</v>
      </c>
    </row>
    <row r="280" spans="1:18">
      <c r="A280" s="1">
        <v>26</v>
      </c>
      <c r="C280" s="1">
        <v>1</v>
      </c>
      <c r="D280" s="1"/>
      <c r="E280" s="1">
        <v>1</v>
      </c>
      <c r="F280" s="1">
        <v>1</v>
      </c>
      <c r="G280" s="1"/>
      <c r="J280" s="1" t="str">
        <f t="shared" si="103"/>
        <v/>
      </c>
      <c r="K280" s="1">
        <f t="shared" si="104"/>
        <v>20.7</v>
      </c>
      <c r="L280" s="1" t="str">
        <f t="shared" si="105"/>
        <v/>
      </c>
      <c r="M280" s="1">
        <f t="shared" si="106"/>
        <v>75.6</v>
      </c>
      <c r="N280" s="1">
        <f t="shared" si="107"/>
        <v>115.2</v>
      </c>
      <c r="O280" s="1" t="str">
        <f t="shared" si="108"/>
        <v/>
      </c>
      <c r="P280" s="1" t="str">
        <f t="shared" si="109"/>
        <v/>
      </c>
      <c r="Q280" s="1" t="str">
        <f t="shared" si="110"/>
        <v/>
      </c>
      <c r="R280" s="1">
        <f t="shared" si="102"/>
        <v>211.5</v>
      </c>
    </row>
    <row r="281" spans="1:18">
      <c r="A281" s="1">
        <v>27</v>
      </c>
      <c r="B281" s="1">
        <v>1</v>
      </c>
      <c r="C281" s="1">
        <v>1</v>
      </c>
      <c r="D281" s="1"/>
      <c r="E281" s="1">
        <v>1</v>
      </c>
      <c r="F281" s="1">
        <v>1</v>
      </c>
      <c r="G281" s="1"/>
      <c r="J281" s="1">
        <f t="shared" si="103"/>
        <v>13.8</v>
      </c>
      <c r="K281" s="1">
        <f t="shared" si="104"/>
        <v>20.7</v>
      </c>
      <c r="L281" s="1" t="str">
        <f t="shared" si="105"/>
        <v/>
      </c>
      <c r="M281" s="1">
        <f t="shared" si="106"/>
        <v>75.6</v>
      </c>
      <c r="N281" s="1">
        <f t="shared" si="107"/>
        <v>115.2</v>
      </c>
      <c r="O281" s="1" t="str">
        <f t="shared" si="108"/>
        <v/>
      </c>
      <c r="P281" s="1" t="str">
        <f t="shared" si="109"/>
        <v/>
      </c>
      <c r="Q281" s="1" t="str">
        <f t="shared" si="110"/>
        <v/>
      </c>
      <c r="R281" s="1">
        <f t="shared" si="102"/>
        <v>225.3</v>
      </c>
    </row>
    <row r="282" spans="1:18">
      <c r="A282" s="1">
        <v>28</v>
      </c>
      <c r="D282" s="1">
        <v>1</v>
      </c>
      <c r="E282" s="1">
        <v>1</v>
      </c>
      <c r="F282" s="1">
        <v>1</v>
      </c>
      <c r="G282" s="1"/>
      <c r="J282" s="1" t="str">
        <f t="shared" si="103"/>
        <v/>
      </c>
      <c r="K282" s="1" t="str">
        <f t="shared" si="104"/>
        <v/>
      </c>
      <c r="L282" s="1">
        <f t="shared" si="105"/>
        <v>32.2</v>
      </c>
      <c r="M282" s="1">
        <f t="shared" si="106"/>
        <v>75.6</v>
      </c>
      <c r="N282" s="1">
        <f t="shared" si="107"/>
        <v>115.2</v>
      </c>
      <c r="O282" s="1" t="str">
        <f t="shared" si="108"/>
        <v/>
      </c>
      <c r="P282" s="1" t="str">
        <f t="shared" si="109"/>
        <v/>
      </c>
      <c r="Q282" s="1" t="str">
        <f t="shared" si="110"/>
        <v/>
      </c>
      <c r="R282" s="1">
        <f t="shared" si="102"/>
        <v>223</v>
      </c>
    </row>
    <row r="283" spans="1:18">
      <c r="A283" s="1">
        <v>29</v>
      </c>
      <c r="B283" s="1">
        <v>1</v>
      </c>
      <c r="D283" s="1">
        <v>1</v>
      </c>
      <c r="E283" s="1">
        <v>1</v>
      </c>
      <c r="F283" s="1">
        <v>1</v>
      </c>
      <c r="G283" s="1"/>
      <c r="J283" s="1">
        <f t="shared" si="103"/>
        <v>13.8</v>
      </c>
      <c r="K283" s="1" t="str">
        <f t="shared" si="104"/>
        <v/>
      </c>
      <c r="L283" s="1">
        <f t="shared" si="105"/>
        <v>32.2</v>
      </c>
      <c r="M283" s="1">
        <f t="shared" si="106"/>
        <v>75.6</v>
      </c>
      <c r="N283" s="1">
        <f t="shared" si="107"/>
        <v>115.2</v>
      </c>
      <c r="O283" s="1" t="str">
        <f t="shared" si="108"/>
        <v/>
      </c>
      <c r="P283" s="1" t="str">
        <f t="shared" si="109"/>
        <v/>
      </c>
      <c r="Q283" s="1" t="str">
        <f t="shared" si="110"/>
        <v/>
      </c>
      <c r="R283" s="1">
        <f t="shared" si="102"/>
        <v>236.8</v>
      </c>
    </row>
    <row r="284" spans="1:18">
      <c r="A284" s="1">
        <v>30</v>
      </c>
      <c r="C284" s="1">
        <v>1</v>
      </c>
      <c r="D284" s="1">
        <v>1</v>
      </c>
      <c r="E284" s="1">
        <v>1</v>
      </c>
      <c r="F284" s="1">
        <v>1</v>
      </c>
      <c r="G284" s="1"/>
      <c r="J284" s="1" t="str">
        <f t="shared" si="103"/>
        <v/>
      </c>
      <c r="K284" s="1">
        <f t="shared" si="104"/>
        <v>20.7</v>
      </c>
      <c r="L284" s="1">
        <f t="shared" si="105"/>
        <v>32.2</v>
      </c>
      <c r="M284" s="1">
        <f t="shared" si="106"/>
        <v>75.6</v>
      </c>
      <c r="N284" s="1">
        <f t="shared" si="107"/>
        <v>115.2</v>
      </c>
      <c r="O284" s="1" t="str">
        <f t="shared" si="108"/>
        <v/>
      </c>
      <c r="P284" s="1" t="str">
        <f t="shared" si="109"/>
        <v/>
      </c>
      <c r="Q284" s="1" t="str">
        <f t="shared" si="110"/>
        <v/>
      </c>
      <c r="R284" s="1">
        <f t="shared" si="102"/>
        <v>243.7</v>
      </c>
    </row>
    <row r="285" spans="1:18">
      <c r="A285" s="1">
        <v>31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/>
      <c r="J285" s="1">
        <f t="shared" si="103"/>
        <v>13.8</v>
      </c>
      <c r="K285" s="1">
        <f t="shared" si="104"/>
        <v>20.7</v>
      </c>
      <c r="L285" s="1">
        <f t="shared" si="105"/>
        <v>32.2</v>
      </c>
      <c r="M285" s="1">
        <f t="shared" si="106"/>
        <v>75.6</v>
      </c>
      <c r="N285" s="1">
        <f t="shared" si="107"/>
        <v>115.2</v>
      </c>
      <c r="O285" s="1" t="str">
        <f t="shared" si="108"/>
        <v/>
      </c>
      <c r="P285" s="1" t="str">
        <f t="shared" si="109"/>
        <v/>
      </c>
      <c r="Q285" s="1" t="str">
        <f t="shared" si="110"/>
        <v/>
      </c>
      <c r="R285" s="1">
        <f t="shared" si="102"/>
        <v>257.5</v>
      </c>
    </row>
    <row r="286" spans="1:18">
      <c r="A286" s="1">
        <v>32</v>
      </c>
      <c r="D286" s="1"/>
      <c r="F286" s="1"/>
      <c r="G286" s="1">
        <v>1</v>
      </c>
      <c r="J286" s="1" t="str">
        <f t="shared" si="103"/>
        <v/>
      </c>
      <c r="K286" s="1" t="str">
        <f t="shared" si="104"/>
        <v/>
      </c>
      <c r="L286" s="1" t="str">
        <f t="shared" si="105"/>
        <v/>
      </c>
      <c r="M286" s="1" t="str">
        <f t="shared" si="106"/>
        <v/>
      </c>
      <c r="N286" s="1" t="str">
        <f t="shared" si="107"/>
        <v/>
      </c>
      <c r="O286" s="1">
        <f t="shared" si="108"/>
        <v>172.8</v>
      </c>
      <c r="P286" s="1" t="str">
        <f t="shared" si="109"/>
        <v/>
      </c>
      <c r="Q286" s="1" t="str">
        <f t="shared" si="110"/>
        <v/>
      </c>
      <c r="R286" s="1">
        <f t="shared" si="102"/>
        <v>172.8</v>
      </c>
    </row>
    <row r="287" spans="1:18">
      <c r="A287" s="1">
        <v>33</v>
      </c>
      <c r="B287" s="1">
        <v>1</v>
      </c>
      <c r="D287" s="1"/>
      <c r="F287" s="1"/>
      <c r="G287" s="1">
        <v>1</v>
      </c>
      <c r="J287" s="1">
        <f t="shared" si="103"/>
        <v>13.8</v>
      </c>
      <c r="K287" s="1" t="str">
        <f t="shared" si="104"/>
        <v/>
      </c>
      <c r="L287" s="1" t="str">
        <f t="shared" si="105"/>
        <v/>
      </c>
      <c r="M287" s="1" t="str">
        <f t="shared" si="106"/>
        <v/>
      </c>
      <c r="N287" s="1" t="str">
        <f t="shared" si="107"/>
        <v/>
      </c>
      <c r="O287" s="1">
        <f t="shared" si="108"/>
        <v>172.8</v>
      </c>
      <c r="P287" s="1" t="str">
        <f t="shared" si="109"/>
        <v/>
      </c>
      <c r="Q287" s="1" t="str">
        <f t="shared" si="110"/>
        <v/>
      </c>
      <c r="R287" s="1">
        <f t="shared" si="102"/>
        <v>186.6</v>
      </c>
    </row>
    <row r="288" spans="1:18">
      <c r="A288" s="1">
        <v>34</v>
      </c>
      <c r="C288" s="1">
        <v>1</v>
      </c>
      <c r="D288" s="1"/>
      <c r="F288" s="1"/>
      <c r="G288" s="1">
        <v>1</v>
      </c>
      <c r="J288" s="1" t="str">
        <f t="shared" ref="J288:J318" si="111">IF(B288=1,$J$39,"")</f>
        <v/>
      </c>
      <c r="K288" s="1">
        <f t="shared" ref="K288:K318" si="112">IF(C288=1,$J$40,"")</f>
        <v>20.7</v>
      </c>
      <c r="L288" s="1" t="str">
        <f t="shared" ref="L288:L318" si="113">IF(D288=1,$J$41,"")</f>
        <v/>
      </c>
      <c r="M288" s="1" t="str">
        <f t="shared" ref="M288:M318" si="114">IF(E288=1,$J$42,"")</f>
        <v/>
      </c>
      <c r="N288" s="1" t="str">
        <f t="shared" ref="N288:N318" si="115">IF(F288=1,$J$43,"")</f>
        <v/>
      </c>
      <c r="O288" s="1">
        <f t="shared" ref="O288:O318" si="116">IF(G288=1,$J$44,"")</f>
        <v>172.8</v>
      </c>
      <c r="P288" s="1" t="str">
        <f t="shared" ref="P288:P318" si="117">IF(H288=1,$J$45,"")</f>
        <v/>
      </c>
      <c r="Q288" s="1" t="str">
        <f t="shared" ref="Q288:Q318" si="118">IF(I288=1,$J$46,"")</f>
        <v/>
      </c>
      <c r="R288" s="1">
        <f t="shared" si="102"/>
        <v>193.5</v>
      </c>
    </row>
    <row r="289" spans="1:18">
      <c r="A289" s="1">
        <v>35</v>
      </c>
      <c r="B289" s="1">
        <v>1</v>
      </c>
      <c r="C289" s="1">
        <v>1</v>
      </c>
      <c r="D289" s="1"/>
      <c r="F289" s="1"/>
      <c r="G289" s="1">
        <v>1</v>
      </c>
      <c r="J289" s="1">
        <f t="shared" si="111"/>
        <v>13.8</v>
      </c>
      <c r="K289" s="1">
        <f t="shared" si="112"/>
        <v>20.7</v>
      </c>
      <c r="L289" s="1" t="str">
        <f t="shared" si="113"/>
        <v/>
      </c>
      <c r="M289" s="1" t="str">
        <f t="shared" si="114"/>
        <v/>
      </c>
      <c r="N289" s="1" t="str">
        <f t="shared" si="115"/>
        <v/>
      </c>
      <c r="O289" s="1">
        <f t="shared" si="116"/>
        <v>172.8</v>
      </c>
      <c r="P289" s="1" t="str">
        <f t="shared" si="117"/>
        <v/>
      </c>
      <c r="Q289" s="1" t="str">
        <f t="shared" si="118"/>
        <v/>
      </c>
      <c r="R289" s="1">
        <f t="shared" si="102"/>
        <v>207.3</v>
      </c>
    </row>
    <row r="290" spans="1:18">
      <c r="A290" s="1">
        <v>36</v>
      </c>
      <c r="D290" s="1">
        <v>1</v>
      </c>
      <c r="F290" s="1"/>
      <c r="G290" s="1">
        <v>1</v>
      </c>
      <c r="J290" s="1" t="str">
        <f t="shared" si="111"/>
        <v/>
      </c>
      <c r="K290" s="1" t="str">
        <f t="shared" si="112"/>
        <v/>
      </c>
      <c r="L290" s="1">
        <f t="shared" si="113"/>
        <v>32.2</v>
      </c>
      <c r="M290" s="1" t="str">
        <f t="shared" si="114"/>
        <v/>
      </c>
      <c r="N290" s="1" t="str">
        <f t="shared" si="115"/>
        <v/>
      </c>
      <c r="O290" s="1">
        <f t="shared" si="116"/>
        <v>172.8</v>
      </c>
      <c r="P290" s="1" t="str">
        <f t="shared" si="117"/>
        <v/>
      </c>
      <c r="Q290" s="1" t="str">
        <f t="shared" si="118"/>
        <v/>
      </c>
      <c r="R290" s="1">
        <f t="shared" si="102"/>
        <v>205</v>
      </c>
    </row>
    <row r="291" spans="1:18">
      <c r="A291" s="1">
        <v>37</v>
      </c>
      <c r="B291" s="1">
        <v>1</v>
      </c>
      <c r="D291" s="1">
        <v>1</v>
      </c>
      <c r="F291" s="1"/>
      <c r="G291" s="1">
        <v>1</v>
      </c>
      <c r="J291" s="1">
        <f t="shared" si="111"/>
        <v>13.8</v>
      </c>
      <c r="K291" s="1" t="str">
        <f t="shared" si="112"/>
        <v/>
      </c>
      <c r="L291" s="1">
        <f t="shared" si="113"/>
        <v>32.2</v>
      </c>
      <c r="M291" s="1" t="str">
        <f t="shared" si="114"/>
        <v/>
      </c>
      <c r="N291" s="1" t="str">
        <f t="shared" si="115"/>
        <v/>
      </c>
      <c r="O291" s="1">
        <f t="shared" si="116"/>
        <v>172.8</v>
      </c>
      <c r="P291" s="1" t="str">
        <f t="shared" si="117"/>
        <v/>
      </c>
      <c r="Q291" s="1" t="str">
        <f t="shared" si="118"/>
        <v/>
      </c>
      <c r="R291" s="1">
        <f t="shared" si="102"/>
        <v>218.8</v>
      </c>
    </row>
    <row r="292" spans="1:18">
      <c r="A292" s="1">
        <v>38</v>
      </c>
      <c r="C292" s="1">
        <v>1</v>
      </c>
      <c r="D292" s="1">
        <v>1</v>
      </c>
      <c r="F292" s="1"/>
      <c r="G292" s="1">
        <v>1</v>
      </c>
      <c r="J292" s="1" t="str">
        <f t="shared" si="111"/>
        <v/>
      </c>
      <c r="K292" s="1">
        <f t="shared" si="112"/>
        <v>20.7</v>
      </c>
      <c r="L292" s="1">
        <f t="shared" si="113"/>
        <v>32.2</v>
      </c>
      <c r="M292" s="1" t="str">
        <f t="shared" si="114"/>
        <v/>
      </c>
      <c r="N292" s="1" t="str">
        <f t="shared" si="115"/>
        <v/>
      </c>
      <c r="O292" s="1">
        <f t="shared" si="116"/>
        <v>172.8</v>
      </c>
      <c r="P292" s="1" t="str">
        <f t="shared" si="117"/>
        <v/>
      </c>
      <c r="Q292" s="1" t="str">
        <f t="shared" si="118"/>
        <v/>
      </c>
      <c r="R292" s="1">
        <f t="shared" si="102"/>
        <v>225.7</v>
      </c>
    </row>
    <row r="293" spans="1:18">
      <c r="A293" s="1">
        <v>39</v>
      </c>
      <c r="B293" s="1">
        <v>1</v>
      </c>
      <c r="C293" s="1">
        <v>1</v>
      </c>
      <c r="D293" s="1">
        <v>1</v>
      </c>
      <c r="F293" s="1"/>
      <c r="G293" s="1">
        <v>1</v>
      </c>
      <c r="J293" s="1">
        <f t="shared" si="111"/>
        <v>13.8</v>
      </c>
      <c r="K293" s="1">
        <f t="shared" si="112"/>
        <v>20.7</v>
      </c>
      <c r="L293" s="1">
        <f t="shared" si="113"/>
        <v>32.2</v>
      </c>
      <c r="M293" s="1" t="str">
        <f t="shared" si="114"/>
        <v/>
      </c>
      <c r="N293" s="1" t="str">
        <f t="shared" si="115"/>
        <v/>
      </c>
      <c r="O293" s="1">
        <f t="shared" si="116"/>
        <v>172.8</v>
      </c>
      <c r="P293" s="1" t="str">
        <f t="shared" si="117"/>
        <v/>
      </c>
      <c r="Q293" s="1" t="str">
        <f t="shared" si="118"/>
        <v/>
      </c>
      <c r="R293" s="1">
        <f t="shared" si="102"/>
        <v>239.5</v>
      </c>
    </row>
    <row r="294" spans="1:18">
      <c r="A294" s="1">
        <v>40</v>
      </c>
      <c r="D294" s="1"/>
      <c r="E294" s="1">
        <v>1</v>
      </c>
      <c r="F294" s="1"/>
      <c r="G294" s="1">
        <v>1</v>
      </c>
      <c r="J294" s="1" t="str">
        <f t="shared" si="111"/>
        <v/>
      </c>
      <c r="K294" s="1" t="str">
        <f t="shared" si="112"/>
        <v/>
      </c>
      <c r="L294" s="1" t="str">
        <f t="shared" si="113"/>
        <v/>
      </c>
      <c r="M294" s="1">
        <f t="shared" si="114"/>
        <v>75.6</v>
      </c>
      <c r="N294" s="1" t="str">
        <f t="shared" si="115"/>
        <v/>
      </c>
      <c r="O294" s="1">
        <f t="shared" si="116"/>
        <v>172.8</v>
      </c>
      <c r="P294" s="1" t="str">
        <f t="shared" si="117"/>
        <v/>
      </c>
      <c r="Q294" s="1" t="str">
        <f t="shared" si="118"/>
        <v/>
      </c>
      <c r="R294" s="1">
        <f t="shared" si="102"/>
        <v>248.4</v>
      </c>
    </row>
    <row r="295" spans="1:18">
      <c r="A295" s="1">
        <v>41</v>
      </c>
      <c r="B295" s="1">
        <v>1</v>
      </c>
      <c r="D295" s="1"/>
      <c r="E295" s="1">
        <v>1</v>
      </c>
      <c r="F295" s="1"/>
      <c r="G295" s="1">
        <v>1</v>
      </c>
      <c r="J295" s="1">
        <f t="shared" si="111"/>
        <v>13.8</v>
      </c>
      <c r="K295" s="1" t="str">
        <f t="shared" si="112"/>
        <v/>
      </c>
      <c r="L295" s="1" t="str">
        <f t="shared" si="113"/>
        <v/>
      </c>
      <c r="M295" s="1">
        <f t="shared" si="114"/>
        <v>75.6</v>
      </c>
      <c r="N295" s="1" t="str">
        <f t="shared" si="115"/>
        <v/>
      </c>
      <c r="O295" s="1">
        <f t="shared" si="116"/>
        <v>172.8</v>
      </c>
      <c r="P295" s="1" t="str">
        <f t="shared" si="117"/>
        <v/>
      </c>
      <c r="Q295" s="1" t="str">
        <f t="shared" si="118"/>
        <v/>
      </c>
      <c r="R295" s="1">
        <f t="shared" si="102"/>
        <v>262.2</v>
      </c>
    </row>
    <row r="296" spans="1:18">
      <c r="A296" s="1">
        <v>42</v>
      </c>
      <c r="C296" s="1">
        <v>1</v>
      </c>
      <c r="D296" s="1"/>
      <c r="E296" s="1">
        <v>1</v>
      </c>
      <c r="F296" s="1"/>
      <c r="G296" s="1">
        <v>1</v>
      </c>
      <c r="J296" s="1" t="str">
        <f t="shared" si="111"/>
        <v/>
      </c>
      <c r="K296" s="1">
        <f t="shared" si="112"/>
        <v>20.7</v>
      </c>
      <c r="L296" s="1" t="str">
        <f t="shared" si="113"/>
        <v/>
      </c>
      <c r="M296" s="1">
        <f t="shared" si="114"/>
        <v>75.6</v>
      </c>
      <c r="N296" s="1" t="str">
        <f t="shared" si="115"/>
        <v/>
      </c>
      <c r="O296" s="1">
        <f t="shared" si="116"/>
        <v>172.8</v>
      </c>
      <c r="P296" s="1" t="str">
        <f t="shared" si="117"/>
        <v/>
      </c>
      <c r="Q296" s="1" t="str">
        <f t="shared" si="118"/>
        <v/>
      </c>
      <c r="R296" s="1">
        <f t="shared" si="102"/>
        <v>269.1</v>
      </c>
    </row>
    <row r="297" spans="1:18">
      <c r="A297" s="1">
        <v>43</v>
      </c>
      <c r="B297" s="1">
        <v>1</v>
      </c>
      <c r="C297" s="1">
        <v>1</v>
      </c>
      <c r="D297" s="1"/>
      <c r="E297" s="1">
        <v>1</v>
      </c>
      <c r="F297" s="1"/>
      <c r="G297" s="1">
        <v>1</v>
      </c>
      <c r="J297" s="1">
        <f t="shared" si="111"/>
        <v>13.8</v>
      </c>
      <c r="K297" s="1">
        <f t="shared" si="112"/>
        <v>20.7</v>
      </c>
      <c r="L297" s="1" t="str">
        <f t="shared" si="113"/>
        <v/>
      </c>
      <c r="M297" s="1">
        <f t="shared" si="114"/>
        <v>75.6</v>
      </c>
      <c r="N297" s="1" t="str">
        <f t="shared" si="115"/>
        <v/>
      </c>
      <c r="O297" s="1">
        <f t="shared" si="116"/>
        <v>172.8</v>
      </c>
      <c r="P297" s="1" t="str">
        <f t="shared" si="117"/>
        <v/>
      </c>
      <c r="Q297" s="1" t="str">
        <f t="shared" si="118"/>
        <v/>
      </c>
      <c r="R297" s="1">
        <f t="shared" si="102"/>
        <v>282.9</v>
      </c>
    </row>
    <row r="298" spans="1:18">
      <c r="A298" s="1">
        <v>44</v>
      </c>
      <c r="D298" s="1">
        <v>1</v>
      </c>
      <c r="E298" s="1">
        <v>1</v>
      </c>
      <c r="F298" s="1"/>
      <c r="G298" s="1">
        <v>1</v>
      </c>
      <c r="J298" s="1" t="str">
        <f t="shared" si="111"/>
        <v/>
      </c>
      <c r="K298" s="1" t="str">
        <f t="shared" si="112"/>
        <v/>
      </c>
      <c r="L298" s="1">
        <f t="shared" si="113"/>
        <v>32.2</v>
      </c>
      <c r="M298" s="1">
        <f t="shared" si="114"/>
        <v>75.6</v>
      </c>
      <c r="N298" s="1" t="str">
        <f t="shared" si="115"/>
        <v/>
      </c>
      <c r="O298" s="1">
        <f t="shared" si="116"/>
        <v>172.8</v>
      </c>
      <c r="P298" s="1" t="str">
        <f t="shared" si="117"/>
        <v/>
      </c>
      <c r="Q298" s="1" t="str">
        <f t="shared" si="118"/>
        <v/>
      </c>
      <c r="R298" s="1">
        <f t="shared" si="102"/>
        <v>280.6</v>
      </c>
    </row>
    <row r="299" spans="1:18">
      <c r="A299" s="1">
        <v>45</v>
      </c>
      <c r="B299" s="1">
        <v>1</v>
      </c>
      <c r="D299" s="1">
        <v>1</v>
      </c>
      <c r="E299" s="1">
        <v>1</v>
      </c>
      <c r="F299" s="1"/>
      <c r="G299" s="1">
        <v>1</v>
      </c>
      <c r="J299" s="1">
        <f t="shared" si="111"/>
        <v>13.8</v>
      </c>
      <c r="K299" s="1" t="str">
        <f t="shared" si="112"/>
        <v/>
      </c>
      <c r="L299" s="1">
        <f t="shared" si="113"/>
        <v>32.2</v>
      </c>
      <c r="M299" s="1">
        <f t="shared" si="114"/>
        <v>75.6</v>
      </c>
      <c r="N299" s="1" t="str">
        <f t="shared" si="115"/>
        <v/>
      </c>
      <c r="O299" s="1">
        <f t="shared" si="116"/>
        <v>172.8</v>
      </c>
      <c r="P299" s="1" t="str">
        <f t="shared" si="117"/>
        <v/>
      </c>
      <c r="Q299" s="1" t="str">
        <f t="shared" si="118"/>
        <v/>
      </c>
      <c r="R299" s="1">
        <f t="shared" si="102"/>
        <v>294.4</v>
      </c>
    </row>
    <row r="300" spans="1:18">
      <c r="A300" s="1">
        <v>46</v>
      </c>
      <c r="C300" s="1">
        <v>1</v>
      </c>
      <c r="D300" s="1">
        <v>1</v>
      </c>
      <c r="E300" s="1">
        <v>1</v>
      </c>
      <c r="F300" s="1"/>
      <c r="G300" s="1">
        <v>1</v>
      </c>
      <c r="J300" s="1" t="str">
        <f t="shared" si="111"/>
        <v/>
      </c>
      <c r="K300" s="1">
        <f t="shared" si="112"/>
        <v>20.7</v>
      </c>
      <c r="L300" s="1">
        <f t="shared" si="113"/>
        <v>32.2</v>
      </c>
      <c r="M300" s="1">
        <f t="shared" si="114"/>
        <v>75.6</v>
      </c>
      <c r="N300" s="1" t="str">
        <f t="shared" si="115"/>
        <v/>
      </c>
      <c r="O300" s="1">
        <f t="shared" si="116"/>
        <v>172.8</v>
      </c>
      <c r="P300" s="1" t="str">
        <f t="shared" si="117"/>
        <v/>
      </c>
      <c r="Q300" s="1" t="str">
        <f t="shared" si="118"/>
        <v/>
      </c>
      <c r="R300" s="1">
        <f t="shared" si="102"/>
        <v>301.3</v>
      </c>
    </row>
    <row r="301" spans="1:18">
      <c r="A301" s="1">
        <v>47</v>
      </c>
      <c r="B301" s="1">
        <v>1</v>
      </c>
      <c r="C301" s="1">
        <v>1</v>
      </c>
      <c r="D301" s="1">
        <v>1</v>
      </c>
      <c r="E301" s="1">
        <v>1</v>
      </c>
      <c r="F301" s="1"/>
      <c r="G301" s="1">
        <v>1</v>
      </c>
      <c r="J301" s="1">
        <f t="shared" si="111"/>
        <v>13.8</v>
      </c>
      <c r="K301" s="1">
        <f t="shared" si="112"/>
        <v>20.7</v>
      </c>
      <c r="L301" s="1">
        <f t="shared" si="113"/>
        <v>32.2</v>
      </c>
      <c r="M301" s="1">
        <f t="shared" si="114"/>
        <v>75.6</v>
      </c>
      <c r="N301" s="1" t="str">
        <f t="shared" si="115"/>
        <v/>
      </c>
      <c r="O301" s="1">
        <f t="shared" si="116"/>
        <v>172.8</v>
      </c>
      <c r="P301" s="1" t="str">
        <f t="shared" si="117"/>
        <v/>
      </c>
      <c r="Q301" s="1" t="str">
        <f t="shared" si="118"/>
        <v/>
      </c>
      <c r="R301" s="1">
        <f t="shared" si="102"/>
        <v>315.1</v>
      </c>
    </row>
    <row r="302" spans="1:18">
      <c r="A302" s="1">
        <v>48</v>
      </c>
      <c r="D302" s="1"/>
      <c r="F302" s="1">
        <v>1</v>
      </c>
      <c r="G302" s="1">
        <v>1</v>
      </c>
      <c r="J302" s="1" t="str">
        <f t="shared" si="111"/>
        <v/>
      </c>
      <c r="K302" s="1" t="str">
        <f t="shared" si="112"/>
        <v/>
      </c>
      <c r="L302" s="1" t="str">
        <f t="shared" si="113"/>
        <v/>
      </c>
      <c r="M302" s="1" t="str">
        <f t="shared" si="114"/>
        <v/>
      </c>
      <c r="N302" s="1">
        <f t="shared" si="115"/>
        <v>115.2</v>
      </c>
      <c r="O302" s="1">
        <f t="shared" si="116"/>
        <v>172.8</v>
      </c>
      <c r="P302" s="1" t="str">
        <f t="shared" si="117"/>
        <v/>
      </c>
      <c r="Q302" s="1" t="str">
        <f t="shared" si="118"/>
        <v/>
      </c>
      <c r="R302" s="1">
        <f t="shared" si="102"/>
        <v>288</v>
      </c>
    </row>
    <row r="303" spans="1:18">
      <c r="A303" s="1">
        <v>49</v>
      </c>
      <c r="B303" s="1">
        <v>1</v>
      </c>
      <c r="D303" s="1"/>
      <c r="F303" s="1">
        <v>1</v>
      </c>
      <c r="G303" s="1">
        <v>1</v>
      </c>
      <c r="J303" s="1">
        <f t="shared" si="111"/>
        <v>13.8</v>
      </c>
      <c r="K303" s="1" t="str">
        <f t="shared" si="112"/>
        <v/>
      </c>
      <c r="L303" s="1" t="str">
        <f t="shared" si="113"/>
        <v/>
      </c>
      <c r="M303" s="1" t="str">
        <f t="shared" si="114"/>
        <v/>
      </c>
      <c r="N303" s="1">
        <f t="shared" si="115"/>
        <v>115.2</v>
      </c>
      <c r="O303" s="1">
        <f t="shared" si="116"/>
        <v>172.8</v>
      </c>
      <c r="P303" s="1" t="str">
        <f t="shared" si="117"/>
        <v/>
      </c>
      <c r="Q303" s="1" t="str">
        <f t="shared" si="118"/>
        <v/>
      </c>
      <c r="R303" s="1">
        <f t="shared" si="102"/>
        <v>301.8</v>
      </c>
    </row>
    <row r="304" spans="1:18">
      <c r="A304" s="1">
        <v>50</v>
      </c>
      <c r="C304" s="1">
        <v>1</v>
      </c>
      <c r="D304" s="1"/>
      <c r="F304" s="1">
        <v>1</v>
      </c>
      <c r="G304" s="1">
        <v>1</v>
      </c>
      <c r="J304" s="1" t="str">
        <f t="shared" si="111"/>
        <v/>
      </c>
      <c r="K304" s="1">
        <f t="shared" si="112"/>
        <v>20.7</v>
      </c>
      <c r="L304" s="1" t="str">
        <f t="shared" si="113"/>
        <v/>
      </c>
      <c r="M304" s="1" t="str">
        <f t="shared" si="114"/>
        <v/>
      </c>
      <c r="N304" s="1">
        <f t="shared" si="115"/>
        <v>115.2</v>
      </c>
      <c r="O304" s="1">
        <f t="shared" si="116"/>
        <v>172.8</v>
      </c>
      <c r="P304" s="1" t="str">
        <f t="shared" si="117"/>
        <v/>
      </c>
      <c r="Q304" s="1" t="str">
        <f t="shared" si="118"/>
        <v/>
      </c>
      <c r="R304" s="1">
        <f t="shared" si="102"/>
        <v>308.7</v>
      </c>
    </row>
    <row r="305" spans="1:18">
      <c r="A305" s="1">
        <v>51</v>
      </c>
      <c r="B305" s="1">
        <v>1</v>
      </c>
      <c r="C305" s="1">
        <v>1</v>
      </c>
      <c r="D305" s="1"/>
      <c r="F305" s="1">
        <v>1</v>
      </c>
      <c r="G305" s="1">
        <v>1</v>
      </c>
      <c r="J305" s="1">
        <f t="shared" si="111"/>
        <v>13.8</v>
      </c>
      <c r="K305" s="1">
        <f t="shared" si="112"/>
        <v>20.7</v>
      </c>
      <c r="L305" s="1" t="str">
        <f t="shared" si="113"/>
        <v/>
      </c>
      <c r="M305" s="1" t="str">
        <f t="shared" si="114"/>
        <v/>
      </c>
      <c r="N305" s="1">
        <f t="shared" si="115"/>
        <v>115.2</v>
      </c>
      <c r="O305" s="1">
        <f t="shared" si="116"/>
        <v>172.8</v>
      </c>
      <c r="P305" s="1" t="str">
        <f t="shared" si="117"/>
        <v/>
      </c>
      <c r="Q305" s="1" t="str">
        <f t="shared" si="118"/>
        <v/>
      </c>
      <c r="R305" s="1">
        <f t="shared" si="102"/>
        <v>322.5</v>
      </c>
    </row>
    <row r="306" spans="1:18">
      <c r="A306" s="1">
        <v>52</v>
      </c>
      <c r="D306" s="1">
        <v>1</v>
      </c>
      <c r="F306" s="1">
        <v>1</v>
      </c>
      <c r="G306" s="1">
        <v>1</v>
      </c>
      <c r="J306" s="1" t="str">
        <f t="shared" si="111"/>
        <v/>
      </c>
      <c r="K306" s="1" t="str">
        <f t="shared" si="112"/>
        <v/>
      </c>
      <c r="L306" s="1">
        <f t="shared" si="113"/>
        <v>32.2</v>
      </c>
      <c r="M306" s="1" t="str">
        <f t="shared" si="114"/>
        <v/>
      </c>
      <c r="N306" s="1">
        <f t="shared" si="115"/>
        <v>115.2</v>
      </c>
      <c r="O306" s="1">
        <f t="shared" si="116"/>
        <v>172.8</v>
      </c>
      <c r="P306" s="1" t="str">
        <f t="shared" si="117"/>
        <v/>
      </c>
      <c r="Q306" s="1" t="str">
        <f t="shared" si="118"/>
        <v/>
      </c>
      <c r="R306" s="1">
        <f t="shared" si="102"/>
        <v>320.2</v>
      </c>
    </row>
    <row r="307" spans="1:18">
      <c r="A307" s="1">
        <v>53</v>
      </c>
      <c r="B307" s="1">
        <v>1</v>
      </c>
      <c r="D307" s="1">
        <v>1</v>
      </c>
      <c r="F307" s="1">
        <v>1</v>
      </c>
      <c r="G307" s="1">
        <v>1</v>
      </c>
      <c r="J307" s="1">
        <f t="shared" si="111"/>
        <v>13.8</v>
      </c>
      <c r="K307" s="1" t="str">
        <f t="shared" si="112"/>
        <v/>
      </c>
      <c r="L307" s="1">
        <f t="shared" si="113"/>
        <v>32.2</v>
      </c>
      <c r="M307" s="1" t="str">
        <f t="shared" si="114"/>
        <v/>
      </c>
      <c r="N307" s="1">
        <f t="shared" si="115"/>
        <v>115.2</v>
      </c>
      <c r="O307" s="1">
        <f t="shared" si="116"/>
        <v>172.8</v>
      </c>
      <c r="P307" s="1" t="str">
        <f t="shared" si="117"/>
        <v/>
      </c>
      <c r="Q307" s="1" t="str">
        <f t="shared" si="118"/>
        <v/>
      </c>
      <c r="R307" s="1">
        <f t="shared" si="102"/>
        <v>334</v>
      </c>
    </row>
    <row r="308" spans="1:18">
      <c r="A308" s="1">
        <v>54</v>
      </c>
      <c r="C308" s="1">
        <v>1</v>
      </c>
      <c r="D308" s="1">
        <v>1</v>
      </c>
      <c r="F308" s="1">
        <v>1</v>
      </c>
      <c r="G308" s="1">
        <v>1</v>
      </c>
      <c r="J308" s="1" t="str">
        <f t="shared" si="111"/>
        <v/>
      </c>
      <c r="K308" s="1">
        <f t="shared" si="112"/>
        <v>20.7</v>
      </c>
      <c r="L308" s="1">
        <f t="shared" si="113"/>
        <v>32.2</v>
      </c>
      <c r="M308" s="1" t="str">
        <f t="shared" si="114"/>
        <v/>
      </c>
      <c r="N308" s="1">
        <f t="shared" si="115"/>
        <v>115.2</v>
      </c>
      <c r="O308" s="1">
        <f t="shared" si="116"/>
        <v>172.8</v>
      </c>
      <c r="P308" s="1" t="str">
        <f t="shared" si="117"/>
        <v/>
      </c>
      <c r="Q308" s="1" t="str">
        <f t="shared" si="118"/>
        <v/>
      </c>
      <c r="R308" s="1">
        <f t="shared" si="102"/>
        <v>340.9</v>
      </c>
    </row>
    <row r="309" spans="1:18">
      <c r="A309" s="1">
        <v>55</v>
      </c>
      <c r="B309" s="1">
        <v>1</v>
      </c>
      <c r="C309" s="1">
        <v>1</v>
      </c>
      <c r="D309" s="1">
        <v>1</v>
      </c>
      <c r="F309" s="1">
        <v>1</v>
      </c>
      <c r="G309" s="1">
        <v>1</v>
      </c>
      <c r="J309" s="1">
        <f t="shared" si="111"/>
        <v>13.8</v>
      </c>
      <c r="K309" s="1">
        <f t="shared" si="112"/>
        <v>20.7</v>
      </c>
      <c r="L309" s="1">
        <f t="shared" si="113"/>
        <v>32.2</v>
      </c>
      <c r="M309" s="1" t="str">
        <f t="shared" si="114"/>
        <v/>
      </c>
      <c r="N309" s="1">
        <f t="shared" si="115"/>
        <v>115.2</v>
      </c>
      <c r="O309" s="1">
        <f t="shared" si="116"/>
        <v>172.8</v>
      </c>
      <c r="P309" s="1" t="str">
        <f t="shared" si="117"/>
        <v/>
      </c>
      <c r="Q309" s="1" t="str">
        <f t="shared" si="118"/>
        <v/>
      </c>
      <c r="R309" s="1">
        <f t="shared" si="102"/>
        <v>354.7</v>
      </c>
    </row>
    <row r="310" spans="1:18">
      <c r="A310" s="1">
        <v>56</v>
      </c>
      <c r="D310" s="1"/>
      <c r="E310" s="1">
        <v>1</v>
      </c>
      <c r="F310" s="1">
        <v>1</v>
      </c>
      <c r="G310" s="1">
        <v>1</v>
      </c>
      <c r="J310" s="1" t="str">
        <f t="shared" si="111"/>
        <v/>
      </c>
      <c r="K310" s="1" t="str">
        <f t="shared" si="112"/>
        <v/>
      </c>
      <c r="L310" s="1" t="str">
        <f t="shared" si="113"/>
        <v/>
      </c>
      <c r="M310" s="1">
        <f t="shared" si="114"/>
        <v>75.6</v>
      </c>
      <c r="N310" s="1">
        <f t="shared" si="115"/>
        <v>115.2</v>
      </c>
      <c r="O310" s="1">
        <f t="shared" si="116"/>
        <v>172.8</v>
      </c>
      <c r="P310" s="1" t="str">
        <f t="shared" si="117"/>
        <v/>
      </c>
      <c r="Q310" s="1" t="str">
        <f t="shared" si="118"/>
        <v/>
      </c>
      <c r="R310" s="1">
        <f t="shared" si="102"/>
        <v>363.6</v>
      </c>
    </row>
    <row r="311" spans="1:18">
      <c r="A311" s="1">
        <v>57</v>
      </c>
      <c r="B311" s="1">
        <v>1</v>
      </c>
      <c r="D311" s="1"/>
      <c r="E311" s="1">
        <v>1</v>
      </c>
      <c r="F311" s="1">
        <v>1</v>
      </c>
      <c r="G311" s="1">
        <v>1</v>
      </c>
      <c r="J311" s="1">
        <f t="shared" si="111"/>
        <v>13.8</v>
      </c>
      <c r="K311" s="1" t="str">
        <f t="shared" si="112"/>
        <v/>
      </c>
      <c r="L311" s="1" t="str">
        <f t="shared" si="113"/>
        <v/>
      </c>
      <c r="M311" s="1">
        <f t="shared" si="114"/>
        <v>75.6</v>
      </c>
      <c r="N311" s="1">
        <f t="shared" si="115"/>
        <v>115.2</v>
      </c>
      <c r="O311" s="1">
        <f t="shared" si="116"/>
        <v>172.8</v>
      </c>
      <c r="P311" s="1" t="str">
        <f t="shared" si="117"/>
        <v/>
      </c>
      <c r="Q311" s="1" t="str">
        <f t="shared" si="118"/>
        <v/>
      </c>
      <c r="R311" s="1">
        <f t="shared" si="102"/>
        <v>377.4</v>
      </c>
    </row>
    <row r="312" spans="1:18">
      <c r="A312" s="1">
        <v>58</v>
      </c>
      <c r="C312" s="1">
        <v>1</v>
      </c>
      <c r="D312" s="1"/>
      <c r="E312" s="1">
        <v>1</v>
      </c>
      <c r="F312" s="1">
        <v>1</v>
      </c>
      <c r="G312" s="1">
        <v>1</v>
      </c>
      <c r="J312" s="1" t="str">
        <f t="shared" si="111"/>
        <v/>
      </c>
      <c r="K312" s="1">
        <f t="shared" si="112"/>
        <v>20.7</v>
      </c>
      <c r="L312" s="1" t="str">
        <f t="shared" si="113"/>
        <v/>
      </c>
      <c r="M312" s="1">
        <f t="shared" si="114"/>
        <v>75.6</v>
      </c>
      <c r="N312" s="1">
        <f t="shared" si="115"/>
        <v>115.2</v>
      </c>
      <c r="O312" s="1">
        <f t="shared" si="116"/>
        <v>172.8</v>
      </c>
      <c r="P312" s="1" t="str">
        <f t="shared" si="117"/>
        <v/>
      </c>
      <c r="Q312" s="1" t="str">
        <f t="shared" si="118"/>
        <v/>
      </c>
      <c r="R312" s="1">
        <f t="shared" si="102"/>
        <v>384.3</v>
      </c>
    </row>
    <row r="313" spans="1:18">
      <c r="A313" s="1">
        <v>59</v>
      </c>
      <c r="B313" s="1">
        <v>1</v>
      </c>
      <c r="C313" s="1">
        <v>1</v>
      </c>
      <c r="D313" s="1"/>
      <c r="E313" s="1">
        <v>1</v>
      </c>
      <c r="F313" s="1">
        <v>1</v>
      </c>
      <c r="G313" s="1">
        <v>1</v>
      </c>
      <c r="J313" s="1">
        <f t="shared" si="111"/>
        <v>13.8</v>
      </c>
      <c r="K313" s="1">
        <f t="shared" si="112"/>
        <v>20.7</v>
      </c>
      <c r="L313" s="1" t="str">
        <f t="shared" si="113"/>
        <v/>
      </c>
      <c r="M313" s="1">
        <f t="shared" si="114"/>
        <v>75.6</v>
      </c>
      <c r="N313" s="1">
        <f t="shared" si="115"/>
        <v>115.2</v>
      </c>
      <c r="O313" s="1">
        <f t="shared" si="116"/>
        <v>172.8</v>
      </c>
      <c r="P313" s="1" t="str">
        <f t="shared" si="117"/>
        <v/>
      </c>
      <c r="Q313" s="1" t="str">
        <f t="shared" si="118"/>
        <v/>
      </c>
      <c r="R313" s="1">
        <f t="shared" si="102"/>
        <v>398.1</v>
      </c>
    </row>
    <row r="314" spans="1:18">
      <c r="A314" s="1">
        <v>60</v>
      </c>
      <c r="D314" s="1">
        <v>1</v>
      </c>
      <c r="E314" s="1">
        <v>1</v>
      </c>
      <c r="F314" s="1">
        <v>1</v>
      </c>
      <c r="G314" s="1">
        <v>1</v>
      </c>
      <c r="J314" s="1" t="str">
        <f t="shared" si="111"/>
        <v/>
      </c>
      <c r="K314" s="1" t="str">
        <f t="shared" si="112"/>
        <v/>
      </c>
      <c r="L314" s="1">
        <f t="shared" si="113"/>
        <v>32.2</v>
      </c>
      <c r="M314" s="1">
        <f t="shared" si="114"/>
        <v>75.6</v>
      </c>
      <c r="N314" s="1">
        <f t="shared" si="115"/>
        <v>115.2</v>
      </c>
      <c r="O314" s="1">
        <f t="shared" si="116"/>
        <v>172.8</v>
      </c>
      <c r="P314" s="1" t="str">
        <f t="shared" si="117"/>
        <v/>
      </c>
      <c r="Q314" s="1" t="str">
        <f t="shared" si="118"/>
        <v/>
      </c>
      <c r="R314" s="1">
        <f t="shared" si="102"/>
        <v>395.8</v>
      </c>
    </row>
    <row r="315" spans="1:18">
      <c r="A315" s="1">
        <v>61</v>
      </c>
      <c r="B315" s="1">
        <v>1</v>
      </c>
      <c r="D315" s="1">
        <v>1</v>
      </c>
      <c r="E315" s="1">
        <v>1</v>
      </c>
      <c r="F315" s="1">
        <v>1</v>
      </c>
      <c r="G315" s="1">
        <v>1</v>
      </c>
      <c r="J315" s="1">
        <f t="shared" si="111"/>
        <v>13.8</v>
      </c>
      <c r="K315" s="1" t="str">
        <f t="shared" si="112"/>
        <v/>
      </c>
      <c r="L315" s="1">
        <f t="shared" si="113"/>
        <v>32.2</v>
      </c>
      <c r="M315" s="1">
        <f t="shared" si="114"/>
        <v>75.6</v>
      </c>
      <c r="N315" s="1">
        <f t="shared" si="115"/>
        <v>115.2</v>
      </c>
      <c r="O315" s="1">
        <f t="shared" si="116"/>
        <v>172.8</v>
      </c>
      <c r="P315" s="1" t="str">
        <f t="shared" si="117"/>
        <v/>
      </c>
      <c r="Q315" s="1" t="str">
        <f t="shared" si="118"/>
        <v/>
      </c>
      <c r="R315" s="1">
        <f t="shared" si="102"/>
        <v>409.6</v>
      </c>
    </row>
    <row r="316" spans="1:18">
      <c r="A316" s="1">
        <v>62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J316" s="1" t="str">
        <f t="shared" si="111"/>
        <v/>
      </c>
      <c r="K316" s="1">
        <f t="shared" si="112"/>
        <v>20.7</v>
      </c>
      <c r="L316" s="1">
        <f t="shared" si="113"/>
        <v>32.2</v>
      </c>
      <c r="M316" s="1">
        <f t="shared" si="114"/>
        <v>75.6</v>
      </c>
      <c r="N316" s="1">
        <f t="shared" si="115"/>
        <v>115.2</v>
      </c>
      <c r="O316" s="1">
        <f t="shared" si="116"/>
        <v>172.8</v>
      </c>
      <c r="P316" s="1" t="str">
        <f t="shared" si="117"/>
        <v/>
      </c>
      <c r="Q316" s="1" t="str">
        <f t="shared" si="118"/>
        <v/>
      </c>
      <c r="R316" s="1">
        <f t="shared" si="102"/>
        <v>416.5</v>
      </c>
    </row>
    <row r="317" spans="1:18">
      <c r="A317" s="1">
        <v>63</v>
      </c>
      <c r="B317" s="1">
        <v>1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J317" s="1">
        <f t="shared" si="111"/>
        <v>13.8</v>
      </c>
      <c r="K317" s="1">
        <f t="shared" si="112"/>
        <v>20.7</v>
      </c>
      <c r="L317" s="1">
        <f t="shared" si="113"/>
        <v>32.2</v>
      </c>
      <c r="M317" s="1">
        <f t="shared" si="114"/>
        <v>75.6</v>
      </c>
      <c r="N317" s="1">
        <f t="shared" si="115"/>
        <v>115.2</v>
      </c>
      <c r="O317" s="1">
        <f t="shared" si="116"/>
        <v>172.8</v>
      </c>
      <c r="P317" s="1" t="str">
        <f t="shared" si="117"/>
        <v/>
      </c>
      <c r="Q317" s="1" t="str">
        <f t="shared" si="118"/>
        <v/>
      </c>
      <c r="R317" s="1">
        <f t="shared" si="102"/>
        <v>430.3</v>
      </c>
    </row>
    <row r="318" spans="1:18">
      <c r="A318" s="1">
        <v>64</v>
      </c>
      <c r="D318" s="1"/>
      <c r="F318" s="1"/>
      <c r="G318" s="1"/>
      <c r="H318" s="1">
        <v>1</v>
      </c>
      <c r="I318" s="1"/>
      <c r="J318" s="1" t="str">
        <f t="shared" si="111"/>
        <v/>
      </c>
      <c r="K318" s="1" t="str">
        <f t="shared" si="112"/>
        <v/>
      </c>
      <c r="L318" s="1" t="str">
        <f t="shared" si="113"/>
        <v/>
      </c>
      <c r="M318" s="1" t="str">
        <f t="shared" si="114"/>
        <v/>
      </c>
      <c r="N318" s="1" t="str">
        <f t="shared" si="115"/>
        <v/>
      </c>
      <c r="O318" s="1" t="str">
        <f t="shared" si="116"/>
        <v/>
      </c>
      <c r="P318" s="1">
        <f t="shared" si="117"/>
        <v>360</v>
      </c>
      <c r="Q318" s="1" t="str">
        <f t="shared" si="118"/>
        <v/>
      </c>
      <c r="R318" s="1">
        <f t="shared" si="102"/>
        <v>360</v>
      </c>
    </row>
    <row r="320" spans="2:18">
      <c r="B320" s="1">
        <v>1</v>
      </c>
      <c r="C320" s="1">
        <v>2</v>
      </c>
      <c r="D320" s="1">
        <v>4</v>
      </c>
      <c r="E320" s="1">
        <v>8</v>
      </c>
      <c r="F320" s="1">
        <v>16</v>
      </c>
      <c r="G320" s="1">
        <v>32</v>
      </c>
      <c r="H320" s="1">
        <v>64</v>
      </c>
      <c r="I320" s="1">
        <v>128</v>
      </c>
      <c r="J320" s="1" t="s">
        <v>287</v>
      </c>
      <c r="K320" s="1" t="s">
        <v>288</v>
      </c>
      <c r="L320" s="1" t="s">
        <v>290</v>
      </c>
      <c r="M320" s="1" t="s">
        <v>294</v>
      </c>
      <c r="N320" s="1" t="s">
        <v>295</v>
      </c>
      <c r="O320" s="1" t="s">
        <v>296</v>
      </c>
      <c r="P320" s="1" t="s">
        <v>297</v>
      </c>
      <c r="Q320" s="1" t="s">
        <v>298</v>
      </c>
      <c r="R320" s="1" t="s">
        <v>299</v>
      </c>
    </row>
    <row r="321" spans="1:18">
      <c r="A321" s="1">
        <v>1</v>
      </c>
      <c r="B321" s="1">
        <v>1</v>
      </c>
      <c r="D321" s="1"/>
      <c r="F321" s="1"/>
      <c r="G321" s="1"/>
      <c r="J321" s="1">
        <f>IF(B321=1,$K$39,"")</f>
        <v>20.7</v>
      </c>
      <c r="K321" s="1" t="str">
        <f>IF(C321=1,$K$40,"")</f>
        <v/>
      </c>
      <c r="L321" s="1" t="str">
        <f>IF(D321=1,$K$41,"")</f>
        <v/>
      </c>
      <c r="M321" s="1" t="str">
        <f>IF(E321=1,$K$42,"")</f>
        <v/>
      </c>
      <c r="N321" s="1" t="str">
        <f>IF(F321=1,$K$43,"")</f>
        <v/>
      </c>
      <c r="O321" s="1" t="str">
        <f>IF(G321=1,$K$44,"")</f>
        <v/>
      </c>
      <c r="P321" s="1" t="str">
        <f>IF(H321=1,$K$45,"")</f>
        <v/>
      </c>
      <c r="Q321" s="1" t="str">
        <f>IF(I321=1,$K$46,"")</f>
        <v/>
      </c>
      <c r="R321" s="1">
        <f t="shared" ref="R321:R384" si="119">SUM(J321:Q321)</f>
        <v>20.7</v>
      </c>
    </row>
    <row r="322" spans="1:18">
      <c r="A322" s="1">
        <v>2</v>
      </c>
      <c r="C322" s="1">
        <v>1</v>
      </c>
      <c r="D322" s="1"/>
      <c r="F322" s="1"/>
      <c r="G322" s="1"/>
      <c r="J322" s="1" t="str">
        <f t="shared" ref="J322:J353" si="120">IF(B322=1,$K$39,"")</f>
        <v/>
      </c>
      <c r="K322" s="1">
        <f t="shared" ref="K322:K353" si="121">IF(C322=1,$K$40,"")</f>
        <v>32.2</v>
      </c>
      <c r="L322" s="1" t="str">
        <f t="shared" ref="L322:L353" si="122">IF(D322=1,$K$41,"")</f>
        <v/>
      </c>
      <c r="M322" s="1" t="str">
        <f t="shared" ref="M322:M353" si="123">IF(E322=1,$K$42,"")</f>
        <v/>
      </c>
      <c r="N322" s="1" t="str">
        <f t="shared" ref="N322:N353" si="124">IF(F322=1,$K$43,"")</f>
        <v/>
      </c>
      <c r="O322" s="1" t="str">
        <f t="shared" ref="O322:O353" si="125">IF(G322=1,$K$44,"")</f>
        <v/>
      </c>
      <c r="P322" s="1" t="str">
        <f t="shared" ref="P322:P353" si="126">IF(H322=1,$K$45,"")</f>
        <v/>
      </c>
      <c r="Q322" s="1" t="str">
        <f t="shared" ref="Q322:Q353" si="127">IF(I322=1,$K$46,"")</f>
        <v/>
      </c>
      <c r="R322" s="1">
        <f t="shared" si="119"/>
        <v>32.2</v>
      </c>
    </row>
    <row r="323" spans="1:18">
      <c r="A323" s="1">
        <v>3</v>
      </c>
      <c r="B323" s="1">
        <v>1</v>
      </c>
      <c r="C323" s="1">
        <v>1</v>
      </c>
      <c r="D323" s="1"/>
      <c r="F323" s="1"/>
      <c r="G323" s="1"/>
      <c r="J323" s="1">
        <f t="shared" si="120"/>
        <v>20.7</v>
      </c>
      <c r="K323" s="1">
        <f t="shared" si="121"/>
        <v>32.2</v>
      </c>
      <c r="L323" s="1" t="str">
        <f t="shared" si="122"/>
        <v/>
      </c>
      <c r="M323" s="1" t="str">
        <f t="shared" si="123"/>
        <v/>
      </c>
      <c r="N323" s="1" t="str">
        <f t="shared" si="124"/>
        <v/>
      </c>
      <c r="O323" s="1" t="str">
        <f t="shared" si="125"/>
        <v/>
      </c>
      <c r="P323" s="1" t="str">
        <f t="shared" si="126"/>
        <v/>
      </c>
      <c r="Q323" s="1" t="str">
        <f t="shared" si="127"/>
        <v/>
      </c>
      <c r="R323" s="1">
        <f t="shared" si="119"/>
        <v>52.9</v>
      </c>
    </row>
    <row r="324" spans="1:18">
      <c r="A324" s="1">
        <v>4</v>
      </c>
      <c r="D324" s="1">
        <v>1</v>
      </c>
      <c r="F324" s="1"/>
      <c r="G324" s="1"/>
      <c r="J324" s="1" t="str">
        <f t="shared" si="120"/>
        <v/>
      </c>
      <c r="K324" s="1" t="str">
        <f t="shared" si="121"/>
        <v/>
      </c>
      <c r="L324" s="1">
        <f t="shared" si="122"/>
        <v>75.6</v>
      </c>
      <c r="M324" s="1" t="str">
        <f t="shared" si="123"/>
        <v/>
      </c>
      <c r="N324" s="1" t="str">
        <f t="shared" si="124"/>
        <v/>
      </c>
      <c r="O324" s="1" t="str">
        <f t="shared" si="125"/>
        <v/>
      </c>
      <c r="P324" s="1" t="str">
        <f t="shared" si="126"/>
        <v/>
      </c>
      <c r="Q324" s="1" t="str">
        <f t="shared" si="127"/>
        <v/>
      </c>
      <c r="R324" s="1">
        <f t="shared" si="119"/>
        <v>75.6</v>
      </c>
    </row>
    <row r="325" spans="1:18">
      <c r="A325" s="1">
        <v>5</v>
      </c>
      <c r="B325" s="1">
        <v>1</v>
      </c>
      <c r="D325" s="1">
        <v>1</v>
      </c>
      <c r="F325" s="1"/>
      <c r="G325" s="1"/>
      <c r="J325" s="1">
        <f t="shared" si="120"/>
        <v>20.7</v>
      </c>
      <c r="K325" s="1" t="str">
        <f t="shared" si="121"/>
        <v/>
      </c>
      <c r="L325" s="1">
        <f t="shared" si="122"/>
        <v>75.6</v>
      </c>
      <c r="M325" s="1" t="str">
        <f t="shared" si="123"/>
        <v/>
      </c>
      <c r="N325" s="1" t="str">
        <f t="shared" si="124"/>
        <v/>
      </c>
      <c r="O325" s="1" t="str">
        <f t="shared" si="125"/>
        <v/>
      </c>
      <c r="P325" s="1" t="str">
        <f t="shared" si="126"/>
        <v/>
      </c>
      <c r="Q325" s="1" t="str">
        <f t="shared" si="127"/>
        <v/>
      </c>
      <c r="R325" s="1">
        <f t="shared" si="119"/>
        <v>96.3</v>
      </c>
    </row>
    <row r="326" spans="1:18">
      <c r="A326" s="1">
        <v>6</v>
      </c>
      <c r="C326" s="1">
        <v>1</v>
      </c>
      <c r="D326" s="1">
        <v>1</v>
      </c>
      <c r="F326" s="1"/>
      <c r="G326" s="1"/>
      <c r="J326" s="1" t="str">
        <f t="shared" si="120"/>
        <v/>
      </c>
      <c r="K326" s="1">
        <f t="shared" si="121"/>
        <v>32.2</v>
      </c>
      <c r="L326" s="1">
        <f t="shared" si="122"/>
        <v>75.6</v>
      </c>
      <c r="M326" s="1" t="str">
        <f t="shared" si="123"/>
        <v/>
      </c>
      <c r="N326" s="1" t="str">
        <f t="shared" si="124"/>
        <v/>
      </c>
      <c r="O326" s="1" t="str">
        <f t="shared" si="125"/>
        <v/>
      </c>
      <c r="P326" s="1" t="str">
        <f t="shared" si="126"/>
        <v/>
      </c>
      <c r="Q326" s="1" t="str">
        <f t="shared" si="127"/>
        <v/>
      </c>
      <c r="R326" s="1">
        <f t="shared" si="119"/>
        <v>107.8</v>
      </c>
    </row>
    <row r="327" spans="1:18">
      <c r="A327" s="1">
        <v>7</v>
      </c>
      <c r="B327" s="1">
        <v>1</v>
      </c>
      <c r="C327" s="1">
        <v>1</v>
      </c>
      <c r="D327" s="1">
        <v>1</v>
      </c>
      <c r="F327" s="1"/>
      <c r="G327" s="1"/>
      <c r="J327" s="1">
        <f t="shared" si="120"/>
        <v>20.7</v>
      </c>
      <c r="K327" s="1">
        <f t="shared" si="121"/>
        <v>32.2</v>
      </c>
      <c r="L327" s="1">
        <f t="shared" si="122"/>
        <v>75.6</v>
      </c>
      <c r="M327" s="1" t="str">
        <f t="shared" si="123"/>
        <v/>
      </c>
      <c r="N327" s="1" t="str">
        <f t="shared" si="124"/>
        <v/>
      </c>
      <c r="O327" s="1" t="str">
        <f t="shared" si="125"/>
        <v/>
      </c>
      <c r="P327" s="1" t="str">
        <f t="shared" si="126"/>
        <v/>
      </c>
      <c r="Q327" s="1" t="str">
        <f t="shared" si="127"/>
        <v/>
      </c>
      <c r="R327" s="1">
        <f t="shared" si="119"/>
        <v>128.5</v>
      </c>
    </row>
    <row r="328" spans="1:18">
      <c r="A328" s="1">
        <v>8</v>
      </c>
      <c r="D328" s="1"/>
      <c r="E328" s="1">
        <v>1</v>
      </c>
      <c r="F328" s="1"/>
      <c r="G328" s="1"/>
      <c r="J328" s="1" t="str">
        <f t="shared" si="120"/>
        <v/>
      </c>
      <c r="K328" s="1" t="str">
        <f t="shared" si="121"/>
        <v/>
      </c>
      <c r="L328" s="1" t="str">
        <f t="shared" si="122"/>
        <v/>
      </c>
      <c r="M328" s="1">
        <f t="shared" si="123"/>
        <v>115.2</v>
      </c>
      <c r="N328" s="1" t="str">
        <f t="shared" si="124"/>
        <v/>
      </c>
      <c r="O328" s="1" t="str">
        <f t="shared" si="125"/>
        <v/>
      </c>
      <c r="P328" s="1" t="str">
        <f t="shared" si="126"/>
        <v/>
      </c>
      <c r="Q328" s="1" t="str">
        <f t="shared" si="127"/>
        <v/>
      </c>
      <c r="R328" s="1">
        <f t="shared" si="119"/>
        <v>115.2</v>
      </c>
    </row>
    <row r="329" spans="1:18">
      <c r="A329" s="1">
        <v>9</v>
      </c>
      <c r="B329" s="1">
        <v>1</v>
      </c>
      <c r="D329" s="1"/>
      <c r="E329" s="1">
        <v>1</v>
      </c>
      <c r="F329" s="1"/>
      <c r="G329" s="1"/>
      <c r="J329" s="1">
        <f t="shared" si="120"/>
        <v>20.7</v>
      </c>
      <c r="K329" s="1" t="str">
        <f t="shared" si="121"/>
        <v/>
      </c>
      <c r="L329" s="1" t="str">
        <f t="shared" si="122"/>
        <v/>
      </c>
      <c r="M329" s="1">
        <f t="shared" si="123"/>
        <v>115.2</v>
      </c>
      <c r="N329" s="1" t="str">
        <f t="shared" si="124"/>
        <v/>
      </c>
      <c r="O329" s="1" t="str">
        <f t="shared" si="125"/>
        <v/>
      </c>
      <c r="P329" s="1" t="str">
        <f t="shared" si="126"/>
        <v/>
      </c>
      <c r="Q329" s="1" t="str">
        <f t="shared" si="127"/>
        <v/>
      </c>
      <c r="R329" s="1">
        <f t="shared" si="119"/>
        <v>135.9</v>
      </c>
    </row>
    <row r="330" spans="1:18">
      <c r="A330" s="1">
        <v>10</v>
      </c>
      <c r="C330" s="1">
        <v>1</v>
      </c>
      <c r="D330" s="1"/>
      <c r="E330" s="1">
        <v>1</v>
      </c>
      <c r="F330" s="1"/>
      <c r="G330" s="1"/>
      <c r="J330" s="1" t="str">
        <f t="shared" si="120"/>
        <v/>
      </c>
      <c r="K330" s="1">
        <f t="shared" si="121"/>
        <v>32.2</v>
      </c>
      <c r="L330" s="1" t="str">
        <f t="shared" si="122"/>
        <v/>
      </c>
      <c r="M330" s="1">
        <f t="shared" si="123"/>
        <v>115.2</v>
      </c>
      <c r="N330" s="1" t="str">
        <f t="shared" si="124"/>
        <v/>
      </c>
      <c r="O330" s="1" t="str">
        <f t="shared" si="125"/>
        <v/>
      </c>
      <c r="P330" s="1" t="str">
        <f t="shared" si="126"/>
        <v/>
      </c>
      <c r="Q330" s="1" t="str">
        <f t="shared" si="127"/>
        <v/>
      </c>
      <c r="R330" s="1">
        <f t="shared" si="119"/>
        <v>147.4</v>
      </c>
    </row>
    <row r="331" spans="1:18">
      <c r="A331" s="1">
        <v>11</v>
      </c>
      <c r="B331" s="1">
        <v>1</v>
      </c>
      <c r="C331" s="1">
        <v>1</v>
      </c>
      <c r="D331" s="1"/>
      <c r="E331" s="1">
        <v>1</v>
      </c>
      <c r="F331" s="1"/>
      <c r="G331" s="1"/>
      <c r="J331" s="1">
        <f t="shared" si="120"/>
        <v>20.7</v>
      </c>
      <c r="K331" s="1">
        <f t="shared" si="121"/>
        <v>32.2</v>
      </c>
      <c r="L331" s="1" t="str">
        <f t="shared" si="122"/>
        <v/>
      </c>
      <c r="M331" s="1">
        <f t="shared" si="123"/>
        <v>115.2</v>
      </c>
      <c r="N331" s="1" t="str">
        <f t="shared" si="124"/>
        <v/>
      </c>
      <c r="O331" s="1" t="str">
        <f t="shared" si="125"/>
        <v/>
      </c>
      <c r="P331" s="1" t="str">
        <f t="shared" si="126"/>
        <v/>
      </c>
      <c r="Q331" s="1" t="str">
        <f t="shared" si="127"/>
        <v/>
      </c>
      <c r="R331" s="1">
        <f t="shared" si="119"/>
        <v>168.1</v>
      </c>
    </row>
    <row r="332" spans="1:18">
      <c r="A332" s="1">
        <v>12</v>
      </c>
      <c r="D332" s="1">
        <v>1</v>
      </c>
      <c r="E332" s="1">
        <v>1</v>
      </c>
      <c r="F332" s="1"/>
      <c r="G332" s="1"/>
      <c r="J332" s="1" t="str">
        <f t="shared" si="120"/>
        <v/>
      </c>
      <c r="K332" s="1" t="str">
        <f t="shared" si="121"/>
        <v/>
      </c>
      <c r="L332" s="1">
        <f t="shared" si="122"/>
        <v>75.6</v>
      </c>
      <c r="M332" s="1">
        <f t="shared" si="123"/>
        <v>115.2</v>
      </c>
      <c r="N332" s="1" t="str">
        <f t="shared" si="124"/>
        <v/>
      </c>
      <c r="O332" s="1" t="str">
        <f t="shared" si="125"/>
        <v/>
      </c>
      <c r="P332" s="1" t="str">
        <f t="shared" si="126"/>
        <v/>
      </c>
      <c r="Q332" s="1" t="str">
        <f t="shared" si="127"/>
        <v/>
      </c>
      <c r="R332" s="1">
        <f t="shared" si="119"/>
        <v>190.8</v>
      </c>
    </row>
    <row r="333" spans="1:18">
      <c r="A333" s="1">
        <v>13</v>
      </c>
      <c r="B333" s="1">
        <v>1</v>
      </c>
      <c r="D333" s="1">
        <v>1</v>
      </c>
      <c r="E333" s="1">
        <v>1</v>
      </c>
      <c r="F333" s="1"/>
      <c r="G333" s="1"/>
      <c r="J333" s="1">
        <f t="shared" si="120"/>
        <v>20.7</v>
      </c>
      <c r="K333" s="1" t="str">
        <f t="shared" si="121"/>
        <v/>
      </c>
      <c r="L333" s="1">
        <f t="shared" si="122"/>
        <v>75.6</v>
      </c>
      <c r="M333" s="1">
        <f t="shared" si="123"/>
        <v>115.2</v>
      </c>
      <c r="N333" s="1" t="str">
        <f t="shared" si="124"/>
        <v/>
      </c>
      <c r="O333" s="1" t="str">
        <f t="shared" si="125"/>
        <v/>
      </c>
      <c r="P333" s="1" t="str">
        <f t="shared" si="126"/>
        <v/>
      </c>
      <c r="Q333" s="1" t="str">
        <f t="shared" si="127"/>
        <v/>
      </c>
      <c r="R333" s="1">
        <f t="shared" si="119"/>
        <v>211.5</v>
      </c>
    </row>
    <row r="334" spans="1:18">
      <c r="A334" s="1">
        <v>14</v>
      </c>
      <c r="C334" s="1">
        <v>1</v>
      </c>
      <c r="D334" s="1">
        <v>1</v>
      </c>
      <c r="E334" s="1">
        <v>1</v>
      </c>
      <c r="F334" s="1"/>
      <c r="G334" s="1"/>
      <c r="J334" s="1" t="str">
        <f t="shared" si="120"/>
        <v/>
      </c>
      <c r="K334" s="1">
        <f t="shared" si="121"/>
        <v>32.2</v>
      </c>
      <c r="L334" s="1">
        <f t="shared" si="122"/>
        <v>75.6</v>
      </c>
      <c r="M334" s="1">
        <f t="shared" si="123"/>
        <v>115.2</v>
      </c>
      <c r="N334" s="1" t="str">
        <f t="shared" si="124"/>
        <v/>
      </c>
      <c r="O334" s="1" t="str">
        <f t="shared" si="125"/>
        <v/>
      </c>
      <c r="P334" s="1" t="str">
        <f t="shared" si="126"/>
        <v/>
      </c>
      <c r="Q334" s="1" t="str">
        <f t="shared" si="127"/>
        <v/>
      </c>
      <c r="R334" s="1">
        <f t="shared" si="119"/>
        <v>223</v>
      </c>
    </row>
    <row r="335" spans="1:18">
      <c r="A335" s="1">
        <v>15</v>
      </c>
      <c r="B335" s="1">
        <v>1</v>
      </c>
      <c r="C335" s="1">
        <v>1</v>
      </c>
      <c r="D335" s="1">
        <v>1</v>
      </c>
      <c r="E335" s="1">
        <v>1</v>
      </c>
      <c r="F335" s="1"/>
      <c r="G335" s="1"/>
      <c r="J335" s="1">
        <f t="shared" si="120"/>
        <v>20.7</v>
      </c>
      <c r="K335" s="1">
        <f t="shared" si="121"/>
        <v>32.2</v>
      </c>
      <c r="L335" s="1">
        <f t="shared" si="122"/>
        <v>75.6</v>
      </c>
      <c r="M335" s="1">
        <f t="shared" si="123"/>
        <v>115.2</v>
      </c>
      <c r="N335" s="1" t="str">
        <f t="shared" si="124"/>
        <v/>
      </c>
      <c r="O335" s="1" t="str">
        <f t="shared" si="125"/>
        <v/>
      </c>
      <c r="P335" s="1" t="str">
        <f t="shared" si="126"/>
        <v/>
      </c>
      <c r="Q335" s="1" t="str">
        <f t="shared" si="127"/>
        <v/>
      </c>
      <c r="R335" s="1">
        <f t="shared" si="119"/>
        <v>243.7</v>
      </c>
    </row>
    <row r="336" spans="1:18">
      <c r="A336" s="1">
        <v>16</v>
      </c>
      <c r="D336" s="1"/>
      <c r="F336" s="1">
        <v>1</v>
      </c>
      <c r="G336" s="1"/>
      <c r="J336" s="1" t="str">
        <f t="shared" si="120"/>
        <v/>
      </c>
      <c r="K336" s="1" t="str">
        <f t="shared" si="121"/>
        <v/>
      </c>
      <c r="L336" s="1" t="str">
        <f t="shared" si="122"/>
        <v/>
      </c>
      <c r="M336" s="1" t="str">
        <f t="shared" si="123"/>
        <v/>
      </c>
      <c r="N336" s="1">
        <f t="shared" si="124"/>
        <v>172.8</v>
      </c>
      <c r="O336" s="1" t="str">
        <f t="shared" si="125"/>
        <v/>
      </c>
      <c r="P336" s="1" t="str">
        <f t="shared" si="126"/>
        <v/>
      </c>
      <c r="Q336" s="1" t="str">
        <f t="shared" si="127"/>
        <v/>
      </c>
      <c r="R336" s="1">
        <f t="shared" si="119"/>
        <v>172.8</v>
      </c>
    </row>
    <row r="337" spans="1:18">
      <c r="A337" s="1">
        <v>17</v>
      </c>
      <c r="B337" s="1">
        <v>1</v>
      </c>
      <c r="D337" s="1"/>
      <c r="F337" s="1">
        <v>1</v>
      </c>
      <c r="G337" s="1"/>
      <c r="J337" s="1">
        <f t="shared" si="120"/>
        <v>20.7</v>
      </c>
      <c r="K337" s="1" t="str">
        <f t="shared" si="121"/>
        <v/>
      </c>
      <c r="L337" s="1" t="str">
        <f t="shared" si="122"/>
        <v/>
      </c>
      <c r="M337" s="1" t="str">
        <f t="shared" si="123"/>
        <v/>
      </c>
      <c r="N337" s="1">
        <f t="shared" si="124"/>
        <v>172.8</v>
      </c>
      <c r="O337" s="1" t="str">
        <f t="shared" si="125"/>
        <v/>
      </c>
      <c r="P337" s="1" t="str">
        <f t="shared" si="126"/>
        <v/>
      </c>
      <c r="Q337" s="1" t="str">
        <f t="shared" si="127"/>
        <v/>
      </c>
      <c r="R337" s="1">
        <f t="shared" si="119"/>
        <v>193.5</v>
      </c>
    </row>
    <row r="338" spans="1:18">
      <c r="A338" s="1">
        <v>18</v>
      </c>
      <c r="C338" s="1">
        <v>1</v>
      </c>
      <c r="D338" s="1"/>
      <c r="F338" s="1">
        <v>1</v>
      </c>
      <c r="G338" s="1"/>
      <c r="J338" s="1" t="str">
        <f t="shared" si="120"/>
        <v/>
      </c>
      <c r="K338" s="1">
        <f t="shared" si="121"/>
        <v>32.2</v>
      </c>
      <c r="L338" s="1" t="str">
        <f t="shared" si="122"/>
        <v/>
      </c>
      <c r="M338" s="1" t="str">
        <f t="shared" si="123"/>
        <v/>
      </c>
      <c r="N338" s="1">
        <f t="shared" si="124"/>
        <v>172.8</v>
      </c>
      <c r="O338" s="1" t="str">
        <f t="shared" si="125"/>
        <v/>
      </c>
      <c r="P338" s="1" t="str">
        <f t="shared" si="126"/>
        <v/>
      </c>
      <c r="Q338" s="1" t="str">
        <f t="shared" si="127"/>
        <v/>
      </c>
      <c r="R338" s="1">
        <f t="shared" si="119"/>
        <v>205</v>
      </c>
    </row>
    <row r="339" spans="1:18">
      <c r="A339" s="1">
        <v>19</v>
      </c>
      <c r="B339" s="1">
        <v>1</v>
      </c>
      <c r="C339" s="1">
        <v>1</v>
      </c>
      <c r="D339" s="1"/>
      <c r="F339" s="1">
        <v>1</v>
      </c>
      <c r="G339" s="1"/>
      <c r="J339" s="1">
        <f t="shared" si="120"/>
        <v>20.7</v>
      </c>
      <c r="K339" s="1">
        <f t="shared" si="121"/>
        <v>32.2</v>
      </c>
      <c r="L339" s="1" t="str">
        <f t="shared" si="122"/>
        <v/>
      </c>
      <c r="M339" s="1" t="str">
        <f t="shared" si="123"/>
        <v/>
      </c>
      <c r="N339" s="1">
        <f t="shared" si="124"/>
        <v>172.8</v>
      </c>
      <c r="O339" s="1" t="str">
        <f t="shared" si="125"/>
        <v/>
      </c>
      <c r="P339" s="1" t="str">
        <f t="shared" si="126"/>
        <v/>
      </c>
      <c r="Q339" s="1" t="str">
        <f t="shared" si="127"/>
        <v/>
      </c>
      <c r="R339" s="1">
        <f t="shared" si="119"/>
        <v>225.7</v>
      </c>
    </row>
    <row r="340" spans="1:18">
      <c r="A340" s="1">
        <v>20</v>
      </c>
      <c r="D340" s="1">
        <v>1</v>
      </c>
      <c r="F340" s="1">
        <v>1</v>
      </c>
      <c r="G340" s="1"/>
      <c r="J340" s="1" t="str">
        <f t="shared" si="120"/>
        <v/>
      </c>
      <c r="K340" s="1" t="str">
        <f t="shared" si="121"/>
        <v/>
      </c>
      <c r="L340" s="1">
        <f t="shared" si="122"/>
        <v>75.6</v>
      </c>
      <c r="M340" s="1" t="str">
        <f t="shared" si="123"/>
        <v/>
      </c>
      <c r="N340" s="1">
        <f t="shared" si="124"/>
        <v>172.8</v>
      </c>
      <c r="O340" s="1" t="str">
        <f t="shared" si="125"/>
        <v/>
      </c>
      <c r="P340" s="1" t="str">
        <f t="shared" si="126"/>
        <v/>
      </c>
      <c r="Q340" s="1" t="str">
        <f t="shared" si="127"/>
        <v/>
      </c>
      <c r="R340" s="1">
        <f t="shared" si="119"/>
        <v>248.4</v>
      </c>
    </row>
    <row r="341" spans="1:18">
      <c r="A341" s="1">
        <v>21</v>
      </c>
      <c r="B341" s="1">
        <v>1</v>
      </c>
      <c r="D341" s="1">
        <v>1</v>
      </c>
      <c r="F341" s="1">
        <v>1</v>
      </c>
      <c r="G341" s="1"/>
      <c r="J341" s="1">
        <f t="shared" si="120"/>
        <v>20.7</v>
      </c>
      <c r="K341" s="1" t="str">
        <f t="shared" si="121"/>
        <v/>
      </c>
      <c r="L341" s="1">
        <f t="shared" si="122"/>
        <v>75.6</v>
      </c>
      <c r="M341" s="1" t="str">
        <f t="shared" si="123"/>
        <v/>
      </c>
      <c r="N341" s="1">
        <f t="shared" si="124"/>
        <v>172.8</v>
      </c>
      <c r="O341" s="1" t="str">
        <f t="shared" si="125"/>
        <v/>
      </c>
      <c r="P341" s="1" t="str">
        <f t="shared" si="126"/>
        <v/>
      </c>
      <c r="Q341" s="1" t="str">
        <f t="shared" si="127"/>
        <v/>
      </c>
      <c r="R341" s="1">
        <f t="shared" si="119"/>
        <v>269.1</v>
      </c>
    </row>
    <row r="342" spans="1:18">
      <c r="A342" s="1">
        <v>22</v>
      </c>
      <c r="C342" s="1">
        <v>1</v>
      </c>
      <c r="D342" s="1">
        <v>1</v>
      </c>
      <c r="F342" s="1">
        <v>1</v>
      </c>
      <c r="G342" s="1"/>
      <c r="J342" s="1" t="str">
        <f t="shared" si="120"/>
        <v/>
      </c>
      <c r="K342" s="1">
        <f t="shared" si="121"/>
        <v>32.2</v>
      </c>
      <c r="L342" s="1">
        <f t="shared" si="122"/>
        <v>75.6</v>
      </c>
      <c r="M342" s="1" t="str">
        <f t="shared" si="123"/>
        <v/>
      </c>
      <c r="N342" s="1">
        <f t="shared" si="124"/>
        <v>172.8</v>
      </c>
      <c r="O342" s="1" t="str">
        <f t="shared" si="125"/>
        <v/>
      </c>
      <c r="P342" s="1" t="str">
        <f t="shared" si="126"/>
        <v/>
      </c>
      <c r="Q342" s="1" t="str">
        <f t="shared" si="127"/>
        <v/>
      </c>
      <c r="R342" s="1">
        <f t="shared" si="119"/>
        <v>280.6</v>
      </c>
    </row>
    <row r="343" spans="1:18">
      <c r="A343" s="1">
        <v>23</v>
      </c>
      <c r="B343" s="1">
        <v>1</v>
      </c>
      <c r="C343" s="1">
        <v>1</v>
      </c>
      <c r="D343" s="1">
        <v>1</v>
      </c>
      <c r="F343" s="1">
        <v>1</v>
      </c>
      <c r="G343" s="1"/>
      <c r="J343" s="1">
        <f t="shared" si="120"/>
        <v>20.7</v>
      </c>
      <c r="K343" s="1">
        <f t="shared" si="121"/>
        <v>32.2</v>
      </c>
      <c r="L343" s="1">
        <f t="shared" si="122"/>
        <v>75.6</v>
      </c>
      <c r="M343" s="1" t="str">
        <f t="shared" si="123"/>
        <v/>
      </c>
      <c r="N343" s="1">
        <f t="shared" si="124"/>
        <v>172.8</v>
      </c>
      <c r="O343" s="1" t="str">
        <f t="shared" si="125"/>
        <v/>
      </c>
      <c r="P343" s="1" t="str">
        <f t="shared" si="126"/>
        <v/>
      </c>
      <c r="Q343" s="1" t="str">
        <f t="shared" si="127"/>
        <v/>
      </c>
      <c r="R343" s="1">
        <f t="shared" si="119"/>
        <v>301.3</v>
      </c>
    </row>
    <row r="344" spans="1:18">
      <c r="A344" s="1">
        <v>24</v>
      </c>
      <c r="D344" s="1"/>
      <c r="E344" s="1">
        <v>1</v>
      </c>
      <c r="F344" s="1">
        <v>1</v>
      </c>
      <c r="G344" s="1"/>
      <c r="J344" s="1" t="str">
        <f t="shared" si="120"/>
        <v/>
      </c>
      <c r="K344" s="1" t="str">
        <f t="shared" si="121"/>
        <v/>
      </c>
      <c r="L344" s="1" t="str">
        <f t="shared" si="122"/>
        <v/>
      </c>
      <c r="M344" s="1">
        <f t="shared" si="123"/>
        <v>115.2</v>
      </c>
      <c r="N344" s="1">
        <f t="shared" si="124"/>
        <v>172.8</v>
      </c>
      <c r="O344" s="1" t="str">
        <f t="shared" si="125"/>
        <v/>
      </c>
      <c r="P344" s="1" t="str">
        <f t="shared" si="126"/>
        <v/>
      </c>
      <c r="Q344" s="1" t="str">
        <f t="shared" si="127"/>
        <v/>
      </c>
      <c r="R344" s="1">
        <f t="shared" si="119"/>
        <v>288</v>
      </c>
    </row>
    <row r="345" spans="1:18">
      <c r="A345" s="1">
        <v>25</v>
      </c>
      <c r="B345" s="1">
        <v>1</v>
      </c>
      <c r="D345" s="1"/>
      <c r="E345" s="1">
        <v>1</v>
      </c>
      <c r="F345" s="1">
        <v>1</v>
      </c>
      <c r="G345" s="1"/>
      <c r="J345" s="1">
        <f t="shared" si="120"/>
        <v>20.7</v>
      </c>
      <c r="K345" s="1" t="str">
        <f t="shared" si="121"/>
        <v/>
      </c>
      <c r="L345" s="1" t="str">
        <f t="shared" si="122"/>
        <v/>
      </c>
      <c r="M345" s="1">
        <f t="shared" si="123"/>
        <v>115.2</v>
      </c>
      <c r="N345" s="1">
        <f t="shared" si="124"/>
        <v>172.8</v>
      </c>
      <c r="O345" s="1" t="str">
        <f t="shared" si="125"/>
        <v/>
      </c>
      <c r="P345" s="1" t="str">
        <f t="shared" si="126"/>
        <v/>
      </c>
      <c r="Q345" s="1" t="str">
        <f t="shared" si="127"/>
        <v/>
      </c>
      <c r="R345" s="1">
        <f t="shared" si="119"/>
        <v>308.7</v>
      </c>
    </row>
    <row r="346" spans="1:18">
      <c r="A346" s="1">
        <v>26</v>
      </c>
      <c r="C346" s="1">
        <v>1</v>
      </c>
      <c r="D346" s="1"/>
      <c r="E346" s="1">
        <v>1</v>
      </c>
      <c r="F346" s="1">
        <v>1</v>
      </c>
      <c r="G346" s="1"/>
      <c r="J346" s="1" t="str">
        <f t="shared" si="120"/>
        <v/>
      </c>
      <c r="K346" s="1">
        <f t="shared" si="121"/>
        <v>32.2</v>
      </c>
      <c r="L346" s="1" t="str">
        <f t="shared" si="122"/>
        <v/>
      </c>
      <c r="M346" s="1">
        <f t="shared" si="123"/>
        <v>115.2</v>
      </c>
      <c r="N346" s="1">
        <f t="shared" si="124"/>
        <v>172.8</v>
      </c>
      <c r="O346" s="1" t="str">
        <f t="shared" si="125"/>
        <v/>
      </c>
      <c r="P346" s="1" t="str">
        <f t="shared" si="126"/>
        <v/>
      </c>
      <c r="Q346" s="1" t="str">
        <f t="shared" si="127"/>
        <v/>
      </c>
      <c r="R346" s="1">
        <f t="shared" si="119"/>
        <v>320.2</v>
      </c>
    </row>
    <row r="347" spans="1:18">
      <c r="A347" s="1">
        <v>27</v>
      </c>
      <c r="B347" s="1">
        <v>1</v>
      </c>
      <c r="C347" s="1">
        <v>1</v>
      </c>
      <c r="D347" s="1"/>
      <c r="E347" s="1">
        <v>1</v>
      </c>
      <c r="F347" s="1">
        <v>1</v>
      </c>
      <c r="G347" s="1"/>
      <c r="J347" s="1">
        <f t="shared" si="120"/>
        <v>20.7</v>
      </c>
      <c r="K347" s="1">
        <f t="shared" si="121"/>
        <v>32.2</v>
      </c>
      <c r="L347" s="1" t="str">
        <f t="shared" si="122"/>
        <v/>
      </c>
      <c r="M347" s="1">
        <f t="shared" si="123"/>
        <v>115.2</v>
      </c>
      <c r="N347" s="1">
        <f t="shared" si="124"/>
        <v>172.8</v>
      </c>
      <c r="O347" s="1" t="str">
        <f t="shared" si="125"/>
        <v/>
      </c>
      <c r="P347" s="1" t="str">
        <f t="shared" si="126"/>
        <v/>
      </c>
      <c r="Q347" s="1" t="str">
        <f t="shared" si="127"/>
        <v/>
      </c>
      <c r="R347" s="1">
        <f t="shared" si="119"/>
        <v>340.9</v>
      </c>
    </row>
    <row r="348" spans="1:18">
      <c r="A348" s="1">
        <v>28</v>
      </c>
      <c r="D348" s="1">
        <v>1</v>
      </c>
      <c r="E348" s="1">
        <v>1</v>
      </c>
      <c r="F348" s="1">
        <v>1</v>
      </c>
      <c r="G348" s="1"/>
      <c r="J348" s="1" t="str">
        <f t="shared" si="120"/>
        <v/>
      </c>
      <c r="K348" s="1" t="str">
        <f t="shared" si="121"/>
        <v/>
      </c>
      <c r="L348" s="1">
        <f t="shared" si="122"/>
        <v>75.6</v>
      </c>
      <c r="M348" s="1">
        <f t="shared" si="123"/>
        <v>115.2</v>
      </c>
      <c r="N348" s="1">
        <f t="shared" si="124"/>
        <v>172.8</v>
      </c>
      <c r="O348" s="1" t="str">
        <f t="shared" si="125"/>
        <v/>
      </c>
      <c r="P348" s="1" t="str">
        <f t="shared" si="126"/>
        <v/>
      </c>
      <c r="Q348" s="1" t="str">
        <f t="shared" si="127"/>
        <v/>
      </c>
      <c r="R348" s="1">
        <f t="shared" si="119"/>
        <v>363.6</v>
      </c>
    </row>
    <row r="349" spans="1:18">
      <c r="A349" s="1">
        <v>29</v>
      </c>
      <c r="B349" s="1">
        <v>1</v>
      </c>
      <c r="D349" s="1">
        <v>1</v>
      </c>
      <c r="E349" s="1">
        <v>1</v>
      </c>
      <c r="F349" s="1">
        <v>1</v>
      </c>
      <c r="G349" s="1"/>
      <c r="J349" s="1">
        <f t="shared" si="120"/>
        <v>20.7</v>
      </c>
      <c r="K349" s="1" t="str">
        <f t="shared" si="121"/>
        <v/>
      </c>
      <c r="L349" s="1">
        <f t="shared" si="122"/>
        <v>75.6</v>
      </c>
      <c r="M349" s="1">
        <f t="shared" si="123"/>
        <v>115.2</v>
      </c>
      <c r="N349" s="1">
        <f t="shared" si="124"/>
        <v>172.8</v>
      </c>
      <c r="O349" s="1" t="str">
        <f t="shared" si="125"/>
        <v/>
      </c>
      <c r="P349" s="1" t="str">
        <f t="shared" si="126"/>
        <v/>
      </c>
      <c r="Q349" s="1" t="str">
        <f t="shared" si="127"/>
        <v/>
      </c>
      <c r="R349" s="1">
        <f t="shared" si="119"/>
        <v>384.3</v>
      </c>
    </row>
    <row r="350" spans="1:18">
      <c r="A350" s="1">
        <v>30</v>
      </c>
      <c r="C350" s="1">
        <v>1</v>
      </c>
      <c r="D350" s="1">
        <v>1</v>
      </c>
      <c r="E350" s="1">
        <v>1</v>
      </c>
      <c r="F350" s="1">
        <v>1</v>
      </c>
      <c r="G350" s="1"/>
      <c r="J350" s="1" t="str">
        <f t="shared" si="120"/>
        <v/>
      </c>
      <c r="K350" s="1">
        <f t="shared" si="121"/>
        <v>32.2</v>
      </c>
      <c r="L350" s="1">
        <f t="shared" si="122"/>
        <v>75.6</v>
      </c>
      <c r="M350" s="1">
        <f t="shared" si="123"/>
        <v>115.2</v>
      </c>
      <c r="N350" s="1">
        <f t="shared" si="124"/>
        <v>172.8</v>
      </c>
      <c r="O350" s="1" t="str">
        <f t="shared" si="125"/>
        <v/>
      </c>
      <c r="P350" s="1" t="str">
        <f t="shared" si="126"/>
        <v/>
      </c>
      <c r="Q350" s="1" t="str">
        <f t="shared" si="127"/>
        <v/>
      </c>
      <c r="R350" s="1">
        <f t="shared" si="119"/>
        <v>395.8</v>
      </c>
    </row>
    <row r="351" spans="1:18">
      <c r="A351" s="1">
        <v>31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  <c r="G351" s="1"/>
      <c r="J351" s="1">
        <f t="shared" si="120"/>
        <v>20.7</v>
      </c>
      <c r="K351" s="1">
        <f t="shared" si="121"/>
        <v>32.2</v>
      </c>
      <c r="L351" s="1">
        <f t="shared" si="122"/>
        <v>75.6</v>
      </c>
      <c r="M351" s="1">
        <f t="shared" si="123"/>
        <v>115.2</v>
      </c>
      <c r="N351" s="1">
        <f t="shared" si="124"/>
        <v>172.8</v>
      </c>
      <c r="O351" s="1" t="str">
        <f t="shared" si="125"/>
        <v/>
      </c>
      <c r="P351" s="1" t="str">
        <f t="shared" si="126"/>
        <v/>
      </c>
      <c r="Q351" s="1" t="str">
        <f t="shared" si="127"/>
        <v/>
      </c>
      <c r="R351" s="1">
        <f t="shared" si="119"/>
        <v>416.5</v>
      </c>
    </row>
    <row r="352" spans="1:18">
      <c r="A352" s="1">
        <v>32</v>
      </c>
      <c r="D352" s="1"/>
      <c r="F352" s="1"/>
      <c r="G352" s="1">
        <v>1</v>
      </c>
      <c r="J352" s="1" t="str">
        <f t="shared" si="120"/>
        <v/>
      </c>
      <c r="K352" s="1" t="str">
        <f t="shared" si="121"/>
        <v/>
      </c>
      <c r="L352" s="1" t="str">
        <f t="shared" si="122"/>
        <v/>
      </c>
      <c r="M352" s="1" t="str">
        <f t="shared" si="123"/>
        <v/>
      </c>
      <c r="N352" s="1" t="str">
        <f t="shared" si="124"/>
        <v/>
      </c>
      <c r="O352" s="1">
        <f t="shared" si="125"/>
        <v>360</v>
      </c>
      <c r="P352" s="1" t="str">
        <f t="shared" si="126"/>
        <v/>
      </c>
      <c r="Q352" s="1" t="str">
        <f t="shared" si="127"/>
        <v/>
      </c>
      <c r="R352" s="1">
        <f t="shared" si="119"/>
        <v>360</v>
      </c>
    </row>
    <row r="353" spans="1:18">
      <c r="A353" s="1">
        <v>33</v>
      </c>
      <c r="B353" s="1">
        <v>1</v>
      </c>
      <c r="D353" s="1"/>
      <c r="F353" s="1"/>
      <c r="G353" s="1">
        <v>1</v>
      </c>
      <c r="J353" s="1">
        <f t="shared" si="120"/>
        <v>20.7</v>
      </c>
      <c r="K353" s="1" t="str">
        <f t="shared" si="121"/>
        <v/>
      </c>
      <c r="L353" s="1" t="str">
        <f t="shared" si="122"/>
        <v/>
      </c>
      <c r="M353" s="1" t="str">
        <f t="shared" si="123"/>
        <v/>
      </c>
      <c r="N353" s="1" t="str">
        <f t="shared" si="124"/>
        <v/>
      </c>
      <c r="O353" s="1">
        <f t="shared" si="125"/>
        <v>360</v>
      </c>
      <c r="P353" s="1" t="str">
        <f t="shared" si="126"/>
        <v/>
      </c>
      <c r="Q353" s="1" t="str">
        <f t="shared" si="127"/>
        <v/>
      </c>
      <c r="R353" s="1">
        <f t="shared" si="119"/>
        <v>380.7</v>
      </c>
    </row>
    <row r="354" spans="1:18">
      <c r="A354" s="1">
        <v>34</v>
      </c>
      <c r="C354" s="1">
        <v>1</v>
      </c>
      <c r="D354" s="1"/>
      <c r="F354" s="1"/>
      <c r="G354" s="1">
        <v>1</v>
      </c>
      <c r="J354" s="1" t="str">
        <f t="shared" ref="J354:J384" si="128">IF(B354=1,$K$39,"")</f>
        <v/>
      </c>
      <c r="K354" s="1">
        <f t="shared" ref="K354:K384" si="129">IF(C354=1,$K$40,"")</f>
        <v>32.2</v>
      </c>
      <c r="L354" s="1" t="str">
        <f t="shared" ref="L354:L384" si="130">IF(D354=1,$K$41,"")</f>
        <v/>
      </c>
      <c r="M354" s="1" t="str">
        <f t="shared" ref="M354:M384" si="131">IF(E354=1,$K$42,"")</f>
        <v/>
      </c>
      <c r="N354" s="1" t="str">
        <f t="shared" ref="N354:N384" si="132">IF(F354=1,$K$43,"")</f>
        <v/>
      </c>
      <c r="O354" s="1">
        <f t="shared" ref="O354:O384" si="133">IF(G354=1,$K$44,"")</f>
        <v>360</v>
      </c>
      <c r="P354" s="1" t="str">
        <f t="shared" ref="P354:P384" si="134">IF(H354=1,$K$45,"")</f>
        <v/>
      </c>
      <c r="Q354" s="1" t="str">
        <f t="shared" ref="Q354:Q384" si="135">IF(I354=1,$K$46,"")</f>
        <v/>
      </c>
      <c r="R354" s="1">
        <f t="shared" si="119"/>
        <v>392.2</v>
      </c>
    </row>
    <row r="355" spans="1:18">
      <c r="A355" s="1">
        <v>35</v>
      </c>
      <c r="B355" s="1">
        <v>1</v>
      </c>
      <c r="C355" s="1">
        <v>1</v>
      </c>
      <c r="D355" s="1"/>
      <c r="F355" s="1"/>
      <c r="G355" s="1">
        <v>1</v>
      </c>
      <c r="J355" s="1">
        <f t="shared" si="128"/>
        <v>20.7</v>
      </c>
      <c r="K355" s="1">
        <f t="shared" si="129"/>
        <v>32.2</v>
      </c>
      <c r="L355" s="1" t="str">
        <f t="shared" si="130"/>
        <v/>
      </c>
      <c r="M355" s="1" t="str">
        <f t="shared" si="131"/>
        <v/>
      </c>
      <c r="N355" s="1" t="str">
        <f t="shared" si="132"/>
        <v/>
      </c>
      <c r="O355" s="1">
        <f t="shared" si="133"/>
        <v>360</v>
      </c>
      <c r="P355" s="1" t="str">
        <f t="shared" si="134"/>
        <v/>
      </c>
      <c r="Q355" s="1" t="str">
        <f t="shared" si="135"/>
        <v/>
      </c>
      <c r="R355" s="1">
        <f t="shared" si="119"/>
        <v>412.9</v>
      </c>
    </row>
    <row r="356" spans="1:18">
      <c r="A356" s="1">
        <v>36</v>
      </c>
      <c r="D356" s="1">
        <v>1</v>
      </c>
      <c r="F356" s="1"/>
      <c r="G356" s="1">
        <v>1</v>
      </c>
      <c r="J356" s="1" t="str">
        <f t="shared" si="128"/>
        <v/>
      </c>
      <c r="K356" s="1" t="str">
        <f t="shared" si="129"/>
        <v/>
      </c>
      <c r="L356" s="1">
        <f t="shared" si="130"/>
        <v>75.6</v>
      </c>
      <c r="M356" s="1" t="str">
        <f t="shared" si="131"/>
        <v/>
      </c>
      <c r="N356" s="1" t="str">
        <f t="shared" si="132"/>
        <v/>
      </c>
      <c r="O356" s="1">
        <f t="shared" si="133"/>
        <v>360</v>
      </c>
      <c r="P356" s="1" t="str">
        <f t="shared" si="134"/>
        <v/>
      </c>
      <c r="Q356" s="1" t="str">
        <f t="shared" si="135"/>
        <v/>
      </c>
      <c r="R356" s="1">
        <f t="shared" si="119"/>
        <v>435.6</v>
      </c>
    </row>
    <row r="357" spans="1:18">
      <c r="A357" s="1">
        <v>37</v>
      </c>
      <c r="B357" s="1">
        <v>1</v>
      </c>
      <c r="D357" s="1">
        <v>1</v>
      </c>
      <c r="F357" s="1"/>
      <c r="G357" s="1">
        <v>1</v>
      </c>
      <c r="J357" s="1">
        <f t="shared" si="128"/>
        <v>20.7</v>
      </c>
      <c r="K357" s="1" t="str">
        <f t="shared" si="129"/>
        <v/>
      </c>
      <c r="L357" s="1">
        <f t="shared" si="130"/>
        <v>75.6</v>
      </c>
      <c r="M357" s="1" t="str">
        <f t="shared" si="131"/>
        <v/>
      </c>
      <c r="N357" s="1" t="str">
        <f t="shared" si="132"/>
        <v/>
      </c>
      <c r="O357" s="1">
        <f t="shared" si="133"/>
        <v>360</v>
      </c>
      <c r="P357" s="1" t="str">
        <f t="shared" si="134"/>
        <v/>
      </c>
      <c r="Q357" s="1" t="str">
        <f t="shared" si="135"/>
        <v/>
      </c>
      <c r="R357" s="1">
        <f t="shared" si="119"/>
        <v>456.3</v>
      </c>
    </row>
    <row r="358" spans="1:18">
      <c r="A358" s="1">
        <v>38</v>
      </c>
      <c r="C358" s="1">
        <v>1</v>
      </c>
      <c r="D358" s="1">
        <v>1</v>
      </c>
      <c r="F358" s="1"/>
      <c r="G358" s="1">
        <v>1</v>
      </c>
      <c r="J358" s="1" t="str">
        <f t="shared" si="128"/>
        <v/>
      </c>
      <c r="K358" s="1">
        <f t="shared" si="129"/>
        <v>32.2</v>
      </c>
      <c r="L358" s="1">
        <f t="shared" si="130"/>
        <v>75.6</v>
      </c>
      <c r="M358" s="1" t="str">
        <f t="shared" si="131"/>
        <v/>
      </c>
      <c r="N358" s="1" t="str">
        <f t="shared" si="132"/>
        <v/>
      </c>
      <c r="O358" s="1">
        <f t="shared" si="133"/>
        <v>360</v>
      </c>
      <c r="P358" s="1" t="str">
        <f t="shared" si="134"/>
        <v/>
      </c>
      <c r="Q358" s="1" t="str">
        <f t="shared" si="135"/>
        <v/>
      </c>
      <c r="R358" s="1">
        <f t="shared" si="119"/>
        <v>467.8</v>
      </c>
    </row>
    <row r="359" spans="1:18">
      <c r="A359" s="1">
        <v>39</v>
      </c>
      <c r="B359" s="1">
        <v>1</v>
      </c>
      <c r="C359" s="1">
        <v>1</v>
      </c>
      <c r="D359" s="1">
        <v>1</v>
      </c>
      <c r="F359" s="1"/>
      <c r="G359" s="1">
        <v>1</v>
      </c>
      <c r="J359" s="1">
        <f t="shared" si="128"/>
        <v>20.7</v>
      </c>
      <c r="K359" s="1">
        <f t="shared" si="129"/>
        <v>32.2</v>
      </c>
      <c r="L359" s="1">
        <f t="shared" si="130"/>
        <v>75.6</v>
      </c>
      <c r="M359" s="1" t="str">
        <f t="shared" si="131"/>
        <v/>
      </c>
      <c r="N359" s="1" t="str">
        <f t="shared" si="132"/>
        <v/>
      </c>
      <c r="O359" s="1">
        <f t="shared" si="133"/>
        <v>360</v>
      </c>
      <c r="P359" s="1" t="str">
        <f t="shared" si="134"/>
        <v/>
      </c>
      <c r="Q359" s="1" t="str">
        <f t="shared" si="135"/>
        <v/>
      </c>
      <c r="R359" s="1">
        <f t="shared" si="119"/>
        <v>488.5</v>
      </c>
    </row>
    <row r="360" spans="1:18">
      <c r="A360" s="1">
        <v>40</v>
      </c>
      <c r="D360" s="1"/>
      <c r="E360" s="1">
        <v>1</v>
      </c>
      <c r="F360" s="1"/>
      <c r="G360" s="1">
        <v>1</v>
      </c>
      <c r="J360" s="1" t="str">
        <f t="shared" si="128"/>
        <v/>
      </c>
      <c r="K360" s="1" t="str">
        <f t="shared" si="129"/>
        <v/>
      </c>
      <c r="L360" s="1" t="str">
        <f t="shared" si="130"/>
        <v/>
      </c>
      <c r="M360" s="1">
        <f t="shared" si="131"/>
        <v>115.2</v>
      </c>
      <c r="N360" s="1" t="str">
        <f t="shared" si="132"/>
        <v/>
      </c>
      <c r="O360" s="1">
        <f t="shared" si="133"/>
        <v>360</v>
      </c>
      <c r="P360" s="1" t="str">
        <f t="shared" si="134"/>
        <v/>
      </c>
      <c r="Q360" s="1" t="str">
        <f t="shared" si="135"/>
        <v/>
      </c>
      <c r="R360" s="1">
        <f t="shared" si="119"/>
        <v>475.2</v>
      </c>
    </row>
    <row r="361" spans="1:18">
      <c r="A361" s="1">
        <v>41</v>
      </c>
      <c r="B361" s="1">
        <v>1</v>
      </c>
      <c r="D361" s="1"/>
      <c r="E361" s="1">
        <v>1</v>
      </c>
      <c r="F361" s="1"/>
      <c r="G361" s="1">
        <v>1</v>
      </c>
      <c r="J361" s="1">
        <f t="shared" si="128"/>
        <v>20.7</v>
      </c>
      <c r="K361" s="1" t="str">
        <f t="shared" si="129"/>
        <v/>
      </c>
      <c r="L361" s="1" t="str">
        <f t="shared" si="130"/>
        <v/>
      </c>
      <c r="M361" s="1">
        <f t="shared" si="131"/>
        <v>115.2</v>
      </c>
      <c r="N361" s="1" t="str">
        <f t="shared" si="132"/>
        <v/>
      </c>
      <c r="O361" s="1">
        <f t="shared" si="133"/>
        <v>360</v>
      </c>
      <c r="P361" s="1" t="str">
        <f t="shared" si="134"/>
        <v/>
      </c>
      <c r="Q361" s="1" t="str">
        <f t="shared" si="135"/>
        <v/>
      </c>
      <c r="R361" s="1">
        <f t="shared" si="119"/>
        <v>495.9</v>
      </c>
    </row>
    <row r="362" spans="1:18">
      <c r="A362" s="1">
        <v>42</v>
      </c>
      <c r="C362" s="1">
        <v>1</v>
      </c>
      <c r="D362" s="1"/>
      <c r="E362" s="1">
        <v>1</v>
      </c>
      <c r="F362" s="1"/>
      <c r="G362" s="1">
        <v>1</v>
      </c>
      <c r="J362" s="1" t="str">
        <f t="shared" si="128"/>
        <v/>
      </c>
      <c r="K362" s="1">
        <f t="shared" si="129"/>
        <v>32.2</v>
      </c>
      <c r="L362" s="1" t="str">
        <f t="shared" si="130"/>
        <v/>
      </c>
      <c r="M362" s="1">
        <f t="shared" si="131"/>
        <v>115.2</v>
      </c>
      <c r="N362" s="1" t="str">
        <f t="shared" si="132"/>
        <v/>
      </c>
      <c r="O362" s="1">
        <f t="shared" si="133"/>
        <v>360</v>
      </c>
      <c r="P362" s="1" t="str">
        <f t="shared" si="134"/>
        <v/>
      </c>
      <c r="Q362" s="1" t="str">
        <f t="shared" si="135"/>
        <v/>
      </c>
      <c r="R362" s="1">
        <f t="shared" si="119"/>
        <v>507.4</v>
      </c>
    </row>
    <row r="363" spans="1:18">
      <c r="A363" s="1">
        <v>43</v>
      </c>
      <c r="B363" s="1">
        <v>1</v>
      </c>
      <c r="C363" s="1">
        <v>1</v>
      </c>
      <c r="D363" s="1"/>
      <c r="E363" s="1">
        <v>1</v>
      </c>
      <c r="F363" s="1"/>
      <c r="G363" s="1">
        <v>1</v>
      </c>
      <c r="J363" s="1">
        <f t="shared" si="128"/>
        <v>20.7</v>
      </c>
      <c r="K363" s="1">
        <f t="shared" si="129"/>
        <v>32.2</v>
      </c>
      <c r="L363" s="1" t="str">
        <f t="shared" si="130"/>
        <v/>
      </c>
      <c r="M363" s="1">
        <f t="shared" si="131"/>
        <v>115.2</v>
      </c>
      <c r="N363" s="1" t="str">
        <f t="shared" si="132"/>
        <v/>
      </c>
      <c r="O363" s="1">
        <f t="shared" si="133"/>
        <v>360</v>
      </c>
      <c r="P363" s="1" t="str">
        <f t="shared" si="134"/>
        <v/>
      </c>
      <c r="Q363" s="1" t="str">
        <f t="shared" si="135"/>
        <v/>
      </c>
      <c r="R363" s="1">
        <f t="shared" si="119"/>
        <v>528.1</v>
      </c>
    </row>
    <row r="364" spans="1:18">
      <c r="A364" s="1">
        <v>44</v>
      </c>
      <c r="D364" s="1">
        <v>1</v>
      </c>
      <c r="E364" s="1">
        <v>1</v>
      </c>
      <c r="F364" s="1"/>
      <c r="G364" s="1">
        <v>1</v>
      </c>
      <c r="J364" s="1" t="str">
        <f t="shared" si="128"/>
        <v/>
      </c>
      <c r="K364" s="1" t="str">
        <f t="shared" si="129"/>
        <v/>
      </c>
      <c r="L364" s="1">
        <f t="shared" si="130"/>
        <v>75.6</v>
      </c>
      <c r="M364" s="1">
        <f t="shared" si="131"/>
        <v>115.2</v>
      </c>
      <c r="N364" s="1" t="str">
        <f t="shared" si="132"/>
        <v/>
      </c>
      <c r="O364" s="1">
        <f t="shared" si="133"/>
        <v>360</v>
      </c>
      <c r="P364" s="1" t="str">
        <f t="shared" si="134"/>
        <v/>
      </c>
      <c r="Q364" s="1" t="str">
        <f t="shared" si="135"/>
        <v/>
      </c>
      <c r="R364" s="1">
        <f t="shared" si="119"/>
        <v>550.8</v>
      </c>
    </row>
    <row r="365" spans="1:18">
      <c r="A365" s="1">
        <v>45</v>
      </c>
      <c r="B365" s="1">
        <v>1</v>
      </c>
      <c r="D365" s="1">
        <v>1</v>
      </c>
      <c r="E365" s="1">
        <v>1</v>
      </c>
      <c r="F365" s="1"/>
      <c r="G365" s="1">
        <v>1</v>
      </c>
      <c r="J365" s="1">
        <f t="shared" si="128"/>
        <v>20.7</v>
      </c>
      <c r="K365" s="1" t="str">
        <f t="shared" si="129"/>
        <v/>
      </c>
      <c r="L365" s="1">
        <f t="shared" si="130"/>
        <v>75.6</v>
      </c>
      <c r="M365" s="1">
        <f t="shared" si="131"/>
        <v>115.2</v>
      </c>
      <c r="N365" s="1" t="str">
        <f t="shared" si="132"/>
        <v/>
      </c>
      <c r="O365" s="1">
        <f t="shared" si="133"/>
        <v>360</v>
      </c>
      <c r="P365" s="1" t="str">
        <f t="shared" si="134"/>
        <v/>
      </c>
      <c r="Q365" s="1" t="str">
        <f t="shared" si="135"/>
        <v/>
      </c>
      <c r="R365" s="1">
        <f t="shared" si="119"/>
        <v>571.5</v>
      </c>
    </row>
    <row r="366" spans="1:18">
      <c r="A366" s="1">
        <v>46</v>
      </c>
      <c r="C366" s="1">
        <v>1</v>
      </c>
      <c r="D366" s="1">
        <v>1</v>
      </c>
      <c r="E366" s="1">
        <v>1</v>
      </c>
      <c r="F366" s="1"/>
      <c r="G366" s="1">
        <v>1</v>
      </c>
      <c r="J366" s="1" t="str">
        <f t="shared" si="128"/>
        <v/>
      </c>
      <c r="K366" s="1">
        <f t="shared" si="129"/>
        <v>32.2</v>
      </c>
      <c r="L366" s="1">
        <f t="shared" si="130"/>
        <v>75.6</v>
      </c>
      <c r="M366" s="1">
        <f t="shared" si="131"/>
        <v>115.2</v>
      </c>
      <c r="N366" s="1" t="str">
        <f t="shared" si="132"/>
        <v/>
      </c>
      <c r="O366" s="1">
        <f t="shared" si="133"/>
        <v>360</v>
      </c>
      <c r="P366" s="1" t="str">
        <f t="shared" si="134"/>
        <v/>
      </c>
      <c r="Q366" s="1" t="str">
        <f t="shared" si="135"/>
        <v/>
      </c>
      <c r="R366" s="1">
        <f t="shared" si="119"/>
        <v>583</v>
      </c>
    </row>
    <row r="367" spans="1:18">
      <c r="A367" s="1">
        <v>47</v>
      </c>
      <c r="B367" s="1">
        <v>1</v>
      </c>
      <c r="C367" s="1">
        <v>1</v>
      </c>
      <c r="D367" s="1">
        <v>1</v>
      </c>
      <c r="E367" s="1">
        <v>1</v>
      </c>
      <c r="F367" s="1"/>
      <c r="G367" s="1">
        <v>1</v>
      </c>
      <c r="J367" s="1">
        <f t="shared" si="128"/>
        <v>20.7</v>
      </c>
      <c r="K367" s="1">
        <f t="shared" si="129"/>
        <v>32.2</v>
      </c>
      <c r="L367" s="1">
        <f t="shared" si="130"/>
        <v>75.6</v>
      </c>
      <c r="M367" s="1">
        <f t="shared" si="131"/>
        <v>115.2</v>
      </c>
      <c r="N367" s="1" t="str">
        <f t="shared" si="132"/>
        <v/>
      </c>
      <c r="O367" s="1">
        <f t="shared" si="133"/>
        <v>360</v>
      </c>
      <c r="P367" s="1" t="str">
        <f t="shared" si="134"/>
        <v/>
      </c>
      <c r="Q367" s="1" t="str">
        <f t="shared" si="135"/>
        <v/>
      </c>
      <c r="R367" s="1">
        <f t="shared" si="119"/>
        <v>603.7</v>
      </c>
    </row>
    <row r="368" spans="1:18">
      <c r="A368" s="1">
        <v>48</v>
      </c>
      <c r="D368" s="1"/>
      <c r="F368" s="1">
        <v>1</v>
      </c>
      <c r="G368" s="1">
        <v>1</v>
      </c>
      <c r="J368" s="1" t="str">
        <f t="shared" si="128"/>
        <v/>
      </c>
      <c r="K368" s="1" t="str">
        <f t="shared" si="129"/>
        <v/>
      </c>
      <c r="L368" s="1" t="str">
        <f t="shared" si="130"/>
        <v/>
      </c>
      <c r="M368" s="1" t="str">
        <f t="shared" si="131"/>
        <v/>
      </c>
      <c r="N368" s="1">
        <f t="shared" si="132"/>
        <v>172.8</v>
      </c>
      <c r="O368" s="1">
        <f t="shared" si="133"/>
        <v>360</v>
      </c>
      <c r="P368" s="1" t="str">
        <f t="shared" si="134"/>
        <v/>
      </c>
      <c r="Q368" s="1" t="str">
        <f t="shared" si="135"/>
        <v/>
      </c>
      <c r="R368" s="1">
        <f t="shared" si="119"/>
        <v>532.8</v>
      </c>
    </row>
    <row r="369" spans="1:18">
      <c r="A369" s="1">
        <v>49</v>
      </c>
      <c r="B369" s="1">
        <v>1</v>
      </c>
      <c r="D369" s="1"/>
      <c r="F369" s="1">
        <v>1</v>
      </c>
      <c r="G369" s="1">
        <v>1</v>
      </c>
      <c r="J369" s="1">
        <f t="shared" si="128"/>
        <v>20.7</v>
      </c>
      <c r="K369" s="1" t="str">
        <f t="shared" si="129"/>
        <v/>
      </c>
      <c r="L369" s="1" t="str">
        <f t="shared" si="130"/>
        <v/>
      </c>
      <c r="M369" s="1" t="str">
        <f t="shared" si="131"/>
        <v/>
      </c>
      <c r="N369" s="1">
        <f t="shared" si="132"/>
        <v>172.8</v>
      </c>
      <c r="O369" s="1">
        <f t="shared" si="133"/>
        <v>360</v>
      </c>
      <c r="P369" s="1" t="str">
        <f t="shared" si="134"/>
        <v/>
      </c>
      <c r="Q369" s="1" t="str">
        <f t="shared" si="135"/>
        <v/>
      </c>
      <c r="R369" s="1">
        <f t="shared" si="119"/>
        <v>553.5</v>
      </c>
    </row>
    <row r="370" spans="1:18">
      <c r="A370" s="1">
        <v>50</v>
      </c>
      <c r="C370" s="1">
        <v>1</v>
      </c>
      <c r="D370" s="1"/>
      <c r="F370" s="1">
        <v>1</v>
      </c>
      <c r="G370" s="1">
        <v>1</v>
      </c>
      <c r="J370" s="1" t="str">
        <f t="shared" si="128"/>
        <v/>
      </c>
      <c r="K370" s="1">
        <f t="shared" si="129"/>
        <v>32.2</v>
      </c>
      <c r="L370" s="1" t="str">
        <f t="shared" si="130"/>
        <v/>
      </c>
      <c r="M370" s="1" t="str">
        <f t="shared" si="131"/>
        <v/>
      </c>
      <c r="N370" s="1">
        <f t="shared" si="132"/>
        <v>172.8</v>
      </c>
      <c r="O370" s="1">
        <f t="shared" si="133"/>
        <v>360</v>
      </c>
      <c r="P370" s="1" t="str">
        <f t="shared" si="134"/>
        <v/>
      </c>
      <c r="Q370" s="1" t="str">
        <f t="shared" si="135"/>
        <v/>
      </c>
      <c r="R370" s="1">
        <f t="shared" si="119"/>
        <v>565</v>
      </c>
    </row>
    <row r="371" spans="1:18">
      <c r="A371" s="1">
        <v>51</v>
      </c>
      <c r="B371" s="1">
        <v>1</v>
      </c>
      <c r="C371" s="1">
        <v>1</v>
      </c>
      <c r="D371" s="1"/>
      <c r="F371" s="1">
        <v>1</v>
      </c>
      <c r="G371" s="1">
        <v>1</v>
      </c>
      <c r="J371" s="1">
        <f t="shared" si="128"/>
        <v>20.7</v>
      </c>
      <c r="K371" s="1">
        <f t="shared" si="129"/>
        <v>32.2</v>
      </c>
      <c r="L371" s="1" t="str">
        <f t="shared" si="130"/>
        <v/>
      </c>
      <c r="M371" s="1" t="str">
        <f t="shared" si="131"/>
        <v/>
      </c>
      <c r="N371" s="1">
        <f t="shared" si="132"/>
        <v>172.8</v>
      </c>
      <c r="O371" s="1">
        <f t="shared" si="133"/>
        <v>360</v>
      </c>
      <c r="P371" s="1" t="str">
        <f t="shared" si="134"/>
        <v/>
      </c>
      <c r="Q371" s="1" t="str">
        <f t="shared" si="135"/>
        <v/>
      </c>
      <c r="R371" s="1">
        <f t="shared" si="119"/>
        <v>585.7</v>
      </c>
    </row>
    <row r="372" spans="1:18">
      <c r="A372" s="1">
        <v>52</v>
      </c>
      <c r="D372" s="1">
        <v>1</v>
      </c>
      <c r="F372" s="1">
        <v>1</v>
      </c>
      <c r="G372" s="1">
        <v>1</v>
      </c>
      <c r="J372" s="1" t="str">
        <f t="shared" si="128"/>
        <v/>
      </c>
      <c r="K372" s="1" t="str">
        <f t="shared" si="129"/>
        <v/>
      </c>
      <c r="L372" s="1">
        <f t="shared" si="130"/>
        <v>75.6</v>
      </c>
      <c r="M372" s="1" t="str">
        <f t="shared" si="131"/>
        <v/>
      </c>
      <c r="N372" s="1">
        <f t="shared" si="132"/>
        <v>172.8</v>
      </c>
      <c r="O372" s="1">
        <f t="shared" si="133"/>
        <v>360</v>
      </c>
      <c r="P372" s="1" t="str">
        <f t="shared" si="134"/>
        <v/>
      </c>
      <c r="Q372" s="1" t="str">
        <f t="shared" si="135"/>
        <v/>
      </c>
      <c r="R372" s="1">
        <f t="shared" si="119"/>
        <v>608.4</v>
      </c>
    </row>
    <row r="373" spans="1:18">
      <c r="A373" s="1">
        <v>53</v>
      </c>
      <c r="B373" s="1">
        <v>1</v>
      </c>
      <c r="D373" s="1">
        <v>1</v>
      </c>
      <c r="F373" s="1">
        <v>1</v>
      </c>
      <c r="G373" s="1">
        <v>1</v>
      </c>
      <c r="J373" s="1">
        <f t="shared" si="128"/>
        <v>20.7</v>
      </c>
      <c r="K373" s="1" t="str">
        <f t="shared" si="129"/>
        <v/>
      </c>
      <c r="L373" s="1">
        <f t="shared" si="130"/>
        <v>75.6</v>
      </c>
      <c r="M373" s="1" t="str">
        <f t="shared" si="131"/>
        <v/>
      </c>
      <c r="N373" s="1">
        <f t="shared" si="132"/>
        <v>172.8</v>
      </c>
      <c r="O373" s="1">
        <f t="shared" si="133"/>
        <v>360</v>
      </c>
      <c r="P373" s="1" t="str">
        <f t="shared" si="134"/>
        <v/>
      </c>
      <c r="Q373" s="1" t="str">
        <f t="shared" si="135"/>
        <v/>
      </c>
      <c r="R373" s="1">
        <f t="shared" si="119"/>
        <v>629.1</v>
      </c>
    </row>
    <row r="374" spans="1:18">
      <c r="A374" s="1">
        <v>54</v>
      </c>
      <c r="C374" s="1">
        <v>1</v>
      </c>
      <c r="D374" s="1">
        <v>1</v>
      </c>
      <c r="F374" s="1">
        <v>1</v>
      </c>
      <c r="G374" s="1">
        <v>1</v>
      </c>
      <c r="J374" s="1" t="str">
        <f t="shared" si="128"/>
        <v/>
      </c>
      <c r="K374" s="1">
        <f t="shared" si="129"/>
        <v>32.2</v>
      </c>
      <c r="L374" s="1">
        <f t="shared" si="130"/>
        <v>75.6</v>
      </c>
      <c r="M374" s="1" t="str">
        <f t="shared" si="131"/>
        <v/>
      </c>
      <c r="N374" s="1">
        <f t="shared" si="132"/>
        <v>172.8</v>
      </c>
      <c r="O374" s="1">
        <f t="shared" si="133"/>
        <v>360</v>
      </c>
      <c r="P374" s="1" t="str">
        <f t="shared" si="134"/>
        <v/>
      </c>
      <c r="Q374" s="1" t="str">
        <f t="shared" si="135"/>
        <v/>
      </c>
      <c r="R374" s="1">
        <f t="shared" si="119"/>
        <v>640.6</v>
      </c>
    </row>
    <row r="375" spans="1:18">
      <c r="A375" s="1">
        <v>55</v>
      </c>
      <c r="B375" s="1">
        <v>1</v>
      </c>
      <c r="C375" s="1">
        <v>1</v>
      </c>
      <c r="D375" s="1">
        <v>1</v>
      </c>
      <c r="F375" s="1">
        <v>1</v>
      </c>
      <c r="G375" s="1">
        <v>1</v>
      </c>
      <c r="J375" s="1">
        <f t="shared" si="128"/>
        <v>20.7</v>
      </c>
      <c r="K375" s="1">
        <f t="shared" si="129"/>
        <v>32.2</v>
      </c>
      <c r="L375" s="1">
        <f t="shared" si="130"/>
        <v>75.6</v>
      </c>
      <c r="M375" s="1" t="str">
        <f t="shared" si="131"/>
        <v/>
      </c>
      <c r="N375" s="1">
        <f t="shared" si="132"/>
        <v>172.8</v>
      </c>
      <c r="O375" s="1">
        <f t="shared" si="133"/>
        <v>360</v>
      </c>
      <c r="P375" s="1" t="str">
        <f t="shared" si="134"/>
        <v/>
      </c>
      <c r="Q375" s="1" t="str">
        <f t="shared" si="135"/>
        <v/>
      </c>
      <c r="R375" s="1">
        <f t="shared" si="119"/>
        <v>661.3</v>
      </c>
    </row>
    <row r="376" spans="1:18">
      <c r="A376" s="1">
        <v>56</v>
      </c>
      <c r="D376" s="1"/>
      <c r="E376" s="1">
        <v>1</v>
      </c>
      <c r="F376" s="1">
        <v>1</v>
      </c>
      <c r="G376" s="1">
        <v>1</v>
      </c>
      <c r="J376" s="1" t="str">
        <f t="shared" si="128"/>
        <v/>
      </c>
      <c r="K376" s="1" t="str">
        <f t="shared" si="129"/>
        <v/>
      </c>
      <c r="L376" s="1" t="str">
        <f t="shared" si="130"/>
        <v/>
      </c>
      <c r="M376" s="1">
        <f t="shared" si="131"/>
        <v>115.2</v>
      </c>
      <c r="N376" s="1">
        <f t="shared" si="132"/>
        <v>172.8</v>
      </c>
      <c r="O376" s="1">
        <f t="shared" si="133"/>
        <v>360</v>
      </c>
      <c r="P376" s="1" t="str">
        <f t="shared" si="134"/>
        <v/>
      </c>
      <c r="Q376" s="1" t="str">
        <f t="shared" si="135"/>
        <v/>
      </c>
      <c r="R376" s="1">
        <f t="shared" si="119"/>
        <v>648</v>
      </c>
    </row>
    <row r="377" spans="1:18">
      <c r="A377" s="1">
        <v>57</v>
      </c>
      <c r="B377" s="1">
        <v>1</v>
      </c>
      <c r="D377" s="1"/>
      <c r="E377" s="1">
        <v>1</v>
      </c>
      <c r="F377" s="1">
        <v>1</v>
      </c>
      <c r="G377" s="1">
        <v>1</v>
      </c>
      <c r="J377" s="1">
        <f t="shared" si="128"/>
        <v>20.7</v>
      </c>
      <c r="K377" s="1" t="str">
        <f t="shared" si="129"/>
        <v/>
      </c>
      <c r="L377" s="1" t="str">
        <f t="shared" si="130"/>
        <v/>
      </c>
      <c r="M377" s="1">
        <f t="shared" si="131"/>
        <v>115.2</v>
      </c>
      <c r="N377" s="1">
        <f t="shared" si="132"/>
        <v>172.8</v>
      </c>
      <c r="O377" s="1">
        <f t="shared" si="133"/>
        <v>360</v>
      </c>
      <c r="P377" s="1" t="str">
        <f t="shared" si="134"/>
        <v/>
      </c>
      <c r="Q377" s="1" t="str">
        <f t="shared" si="135"/>
        <v/>
      </c>
      <c r="R377" s="1">
        <f t="shared" si="119"/>
        <v>668.7</v>
      </c>
    </row>
    <row r="378" spans="1:18">
      <c r="A378" s="1">
        <v>58</v>
      </c>
      <c r="C378" s="1">
        <v>1</v>
      </c>
      <c r="D378" s="1"/>
      <c r="E378" s="1">
        <v>1</v>
      </c>
      <c r="F378" s="1">
        <v>1</v>
      </c>
      <c r="G378" s="1">
        <v>1</v>
      </c>
      <c r="J378" s="1" t="str">
        <f t="shared" si="128"/>
        <v/>
      </c>
      <c r="K378" s="1">
        <f t="shared" si="129"/>
        <v>32.2</v>
      </c>
      <c r="L378" s="1" t="str">
        <f t="shared" si="130"/>
        <v/>
      </c>
      <c r="M378" s="1">
        <f t="shared" si="131"/>
        <v>115.2</v>
      </c>
      <c r="N378" s="1">
        <f t="shared" si="132"/>
        <v>172.8</v>
      </c>
      <c r="O378" s="1">
        <f t="shared" si="133"/>
        <v>360</v>
      </c>
      <c r="P378" s="1" t="str">
        <f t="shared" si="134"/>
        <v/>
      </c>
      <c r="Q378" s="1" t="str">
        <f t="shared" si="135"/>
        <v/>
      </c>
      <c r="R378" s="1">
        <f t="shared" si="119"/>
        <v>680.2</v>
      </c>
    </row>
    <row r="379" spans="1:18">
      <c r="A379" s="1">
        <v>59</v>
      </c>
      <c r="B379" s="1">
        <v>1</v>
      </c>
      <c r="C379" s="1">
        <v>1</v>
      </c>
      <c r="D379" s="1"/>
      <c r="E379" s="1">
        <v>1</v>
      </c>
      <c r="F379" s="1">
        <v>1</v>
      </c>
      <c r="G379" s="1">
        <v>1</v>
      </c>
      <c r="J379" s="1">
        <f t="shared" si="128"/>
        <v>20.7</v>
      </c>
      <c r="K379" s="1">
        <f t="shared" si="129"/>
        <v>32.2</v>
      </c>
      <c r="L379" s="1" t="str">
        <f t="shared" si="130"/>
        <v/>
      </c>
      <c r="M379" s="1">
        <f t="shared" si="131"/>
        <v>115.2</v>
      </c>
      <c r="N379" s="1">
        <f t="shared" si="132"/>
        <v>172.8</v>
      </c>
      <c r="O379" s="1">
        <f t="shared" si="133"/>
        <v>360</v>
      </c>
      <c r="P379" s="1" t="str">
        <f t="shared" si="134"/>
        <v/>
      </c>
      <c r="Q379" s="1" t="str">
        <f t="shared" si="135"/>
        <v/>
      </c>
      <c r="R379" s="1">
        <f t="shared" si="119"/>
        <v>700.9</v>
      </c>
    </row>
    <row r="380" spans="1:18">
      <c r="A380" s="1">
        <v>60</v>
      </c>
      <c r="D380" s="1">
        <v>1</v>
      </c>
      <c r="E380" s="1">
        <v>1</v>
      </c>
      <c r="F380" s="1">
        <v>1</v>
      </c>
      <c r="G380" s="1">
        <v>1</v>
      </c>
      <c r="J380" s="1" t="str">
        <f t="shared" si="128"/>
        <v/>
      </c>
      <c r="K380" s="1" t="str">
        <f t="shared" si="129"/>
        <v/>
      </c>
      <c r="L380" s="1">
        <f t="shared" si="130"/>
        <v>75.6</v>
      </c>
      <c r="M380" s="1">
        <f t="shared" si="131"/>
        <v>115.2</v>
      </c>
      <c r="N380" s="1">
        <f t="shared" si="132"/>
        <v>172.8</v>
      </c>
      <c r="O380" s="1">
        <f t="shared" si="133"/>
        <v>360</v>
      </c>
      <c r="P380" s="1" t="str">
        <f t="shared" si="134"/>
        <v/>
      </c>
      <c r="Q380" s="1" t="str">
        <f t="shared" si="135"/>
        <v/>
      </c>
      <c r="R380" s="1">
        <f t="shared" si="119"/>
        <v>723.6</v>
      </c>
    </row>
    <row r="381" spans="1:18">
      <c r="A381" s="1">
        <v>61</v>
      </c>
      <c r="B381" s="1">
        <v>1</v>
      </c>
      <c r="D381" s="1">
        <v>1</v>
      </c>
      <c r="E381" s="1">
        <v>1</v>
      </c>
      <c r="F381" s="1">
        <v>1</v>
      </c>
      <c r="G381" s="1">
        <v>1</v>
      </c>
      <c r="J381" s="1">
        <f t="shared" si="128"/>
        <v>20.7</v>
      </c>
      <c r="K381" s="1" t="str">
        <f t="shared" si="129"/>
        <v/>
      </c>
      <c r="L381" s="1">
        <f t="shared" si="130"/>
        <v>75.6</v>
      </c>
      <c r="M381" s="1">
        <f t="shared" si="131"/>
        <v>115.2</v>
      </c>
      <c r="N381" s="1">
        <f t="shared" si="132"/>
        <v>172.8</v>
      </c>
      <c r="O381" s="1">
        <f t="shared" si="133"/>
        <v>360</v>
      </c>
      <c r="P381" s="1" t="str">
        <f t="shared" si="134"/>
        <v/>
      </c>
      <c r="Q381" s="1" t="str">
        <f t="shared" si="135"/>
        <v/>
      </c>
      <c r="R381" s="1">
        <f t="shared" si="119"/>
        <v>744.3</v>
      </c>
    </row>
    <row r="382" spans="1:18">
      <c r="A382" s="1">
        <v>62</v>
      </c>
      <c r="C382" s="1">
        <v>1</v>
      </c>
      <c r="D382" s="1">
        <v>1</v>
      </c>
      <c r="E382" s="1">
        <v>1</v>
      </c>
      <c r="F382" s="1">
        <v>1</v>
      </c>
      <c r="G382" s="1">
        <v>1</v>
      </c>
      <c r="J382" s="1" t="str">
        <f t="shared" si="128"/>
        <v/>
      </c>
      <c r="K382" s="1">
        <f t="shared" si="129"/>
        <v>32.2</v>
      </c>
      <c r="L382" s="1">
        <f t="shared" si="130"/>
        <v>75.6</v>
      </c>
      <c r="M382" s="1">
        <f t="shared" si="131"/>
        <v>115.2</v>
      </c>
      <c r="N382" s="1">
        <f t="shared" si="132"/>
        <v>172.8</v>
      </c>
      <c r="O382" s="1">
        <f t="shared" si="133"/>
        <v>360</v>
      </c>
      <c r="P382" s="1" t="str">
        <f t="shared" si="134"/>
        <v/>
      </c>
      <c r="Q382" s="1" t="str">
        <f t="shared" si="135"/>
        <v/>
      </c>
      <c r="R382" s="1">
        <f t="shared" si="119"/>
        <v>755.8</v>
      </c>
    </row>
    <row r="383" spans="1:18">
      <c r="A383" s="1">
        <v>63</v>
      </c>
      <c r="B383" s="1">
        <v>1</v>
      </c>
      <c r="C383" s="1">
        <v>1</v>
      </c>
      <c r="D383" s="1">
        <v>1</v>
      </c>
      <c r="E383" s="1">
        <v>1</v>
      </c>
      <c r="F383" s="1">
        <v>1</v>
      </c>
      <c r="G383" s="1">
        <v>1</v>
      </c>
      <c r="J383" s="1">
        <f t="shared" si="128"/>
        <v>20.7</v>
      </c>
      <c r="K383" s="1">
        <f t="shared" si="129"/>
        <v>32.2</v>
      </c>
      <c r="L383" s="1">
        <f t="shared" si="130"/>
        <v>75.6</v>
      </c>
      <c r="M383" s="1">
        <f t="shared" si="131"/>
        <v>115.2</v>
      </c>
      <c r="N383" s="1">
        <f t="shared" si="132"/>
        <v>172.8</v>
      </c>
      <c r="O383" s="1">
        <f t="shared" si="133"/>
        <v>360</v>
      </c>
      <c r="P383" s="1" t="str">
        <f t="shared" si="134"/>
        <v/>
      </c>
      <c r="Q383" s="1" t="str">
        <f t="shared" si="135"/>
        <v/>
      </c>
      <c r="R383" s="1">
        <f t="shared" si="119"/>
        <v>776.5</v>
      </c>
    </row>
    <row r="384" spans="1:18">
      <c r="A384" s="1">
        <v>64</v>
      </c>
      <c r="D384" s="1"/>
      <c r="F384" s="1"/>
      <c r="G384" s="1"/>
      <c r="H384" s="1">
        <v>1</v>
      </c>
      <c r="I384" s="1"/>
      <c r="J384" s="1" t="str">
        <f t="shared" si="128"/>
        <v/>
      </c>
      <c r="K384" s="1" t="str">
        <f t="shared" si="129"/>
        <v/>
      </c>
      <c r="L384" s="1" t="str">
        <f t="shared" si="130"/>
        <v/>
      </c>
      <c r="M384" s="1" t="str">
        <f t="shared" si="131"/>
        <v/>
      </c>
      <c r="N384" s="1" t="str">
        <f t="shared" si="132"/>
        <v/>
      </c>
      <c r="O384" s="1" t="str">
        <f t="shared" si="133"/>
        <v/>
      </c>
      <c r="P384" s="1">
        <f t="shared" si="134"/>
        <v>540</v>
      </c>
      <c r="Q384" s="1" t="str">
        <f t="shared" si="135"/>
        <v/>
      </c>
      <c r="R384" s="1">
        <f t="shared" si="119"/>
        <v>540</v>
      </c>
    </row>
    <row r="386" spans="2:18">
      <c r="B386" s="1">
        <v>1</v>
      </c>
      <c r="C386" s="1">
        <v>2</v>
      </c>
      <c r="D386" s="1">
        <v>4</v>
      </c>
      <c r="E386" s="1">
        <v>8</v>
      </c>
      <c r="F386" s="1">
        <v>16</v>
      </c>
      <c r="G386" s="1">
        <v>32</v>
      </c>
      <c r="H386" s="1">
        <v>64</v>
      </c>
      <c r="I386" s="1">
        <v>128</v>
      </c>
      <c r="J386" s="1" t="s">
        <v>287</v>
      </c>
      <c r="K386" s="1" t="s">
        <v>288</v>
      </c>
      <c r="L386" s="1" t="s">
        <v>290</v>
      </c>
      <c r="M386" s="1" t="s">
        <v>294</v>
      </c>
      <c r="N386" s="1" t="s">
        <v>295</v>
      </c>
      <c r="O386" s="1" t="s">
        <v>296</v>
      </c>
      <c r="P386" s="1" t="s">
        <v>297</v>
      </c>
      <c r="Q386" s="1" t="s">
        <v>298</v>
      </c>
      <c r="R386" s="1" t="s">
        <v>299</v>
      </c>
    </row>
    <row r="387" spans="1:18">
      <c r="A387" s="1">
        <v>1</v>
      </c>
      <c r="B387" s="1">
        <v>1</v>
      </c>
      <c r="D387" s="1"/>
      <c r="F387" s="1"/>
      <c r="G387" s="1"/>
      <c r="J387" s="1">
        <f>IF(B387=1,$L$39,"")</f>
        <v>32.2</v>
      </c>
      <c r="K387" s="1" t="str">
        <f>IF(C387=1,$L$40,"")</f>
        <v/>
      </c>
      <c r="L387" s="1" t="str">
        <f>IF(D387=1,$L$41,"")</f>
        <v/>
      </c>
      <c r="M387" s="1" t="str">
        <f>IF(E387=1,$L$42,"")</f>
        <v/>
      </c>
      <c r="N387" s="1" t="str">
        <f>IF(F387=1,$L$43,"")</f>
        <v/>
      </c>
      <c r="O387" s="1" t="str">
        <f>IF(G387=1,$L$44,"")</f>
        <v/>
      </c>
      <c r="P387" s="1" t="str">
        <f>IF(H387=1,$L$45,"")</f>
        <v/>
      </c>
      <c r="Q387" s="1" t="str">
        <f>IF(I387=1,$L$46,"")</f>
        <v/>
      </c>
      <c r="R387" s="1">
        <f t="shared" ref="R387:R450" si="136">SUM(J387:Q387)</f>
        <v>32.2</v>
      </c>
    </row>
    <row r="388" spans="1:18">
      <c r="A388" s="1">
        <v>2</v>
      </c>
      <c r="C388" s="1">
        <v>1</v>
      </c>
      <c r="D388" s="1"/>
      <c r="F388" s="1"/>
      <c r="G388" s="1"/>
      <c r="J388" s="1" t="str">
        <f t="shared" ref="J388:J419" si="137">IF(B388=1,$L$39,"")</f>
        <v/>
      </c>
      <c r="K388" s="1">
        <f t="shared" ref="K388:K419" si="138">IF(C388=1,$L$40,"")</f>
        <v>75.6</v>
      </c>
      <c r="L388" s="1" t="str">
        <f t="shared" ref="L388:L419" si="139">IF(D388=1,$L$41,"")</f>
        <v/>
      </c>
      <c r="M388" s="1" t="str">
        <f t="shared" ref="M388:M419" si="140">IF(E388=1,$L$42,"")</f>
        <v/>
      </c>
      <c r="N388" s="1" t="str">
        <f t="shared" ref="N388:N419" si="141">IF(F388=1,$L$43,"")</f>
        <v/>
      </c>
      <c r="O388" s="1" t="str">
        <f t="shared" ref="O388:O419" si="142">IF(G388=1,$L$44,"")</f>
        <v/>
      </c>
      <c r="P388" s="1" t="str">
        <f t="shared" ref="P388:P419" si="143">IF(H388=1,$L$45,"")</f>
        <v/>
      </c>
      <c r="Q388" s="1" t="str">
        <f t="shared" ref="Q388:Q419" si="144">IF(I388=1,$L$46,"")</f>
        <v/>
      </c>
      <c r="R388" s="1">
        <f t="shared" si="136"/>
        <v>75.6</v>
      </c>
    </row>
    <row r="389" spans="1:18">
      <c r="A389" s="1">
        <v>3</v>
      </c>
      <c r="B389" s="1">
        <v>1</v>
      </c>
      <c r="C389" s="1">
        <v>1</v>
      </c>
      <c r="D389" s="1"/>
      <c r="F389" s="1"/>
      <c r="G389" s="1"/>
      <c r="J389" s="1">
        <f t="shared" si="137"/>
        <v>32.2</v>
      </c>
      <c r="K389" s="1">
        <f t="shared" si="138"/>
        <v>75.6</v>
      </c>
      <c r="L389" s="1" t="str">
        <f t="shared" si="139"/>
        <v/>
      </c>
      <c r="M389" s="1" t="str">
        <f t="shared" si="140"/>
        <v/>
      </c>
      <c r="N389" s="1" t="str">
        <f t="shared" si="141"/>
        <v/>
      </c>
      <c r="O389" s="1" t="str">
        <f t="shared" si="142"/>
        <v/>
      </c>
      <c r="P389" s="1" t="str">
        <f t="shared" si="143"/>
        <v/>
      </c>
      <c r="Q389" s="1" t="str">
        <f t="shared" si="144"/>
        <v/>
      </c>
      <c r="R389" s="1">
        <f t="shared" si="136"/>
        <v>107.8</v>
      </c>
    </row>
    <row r="390" spans="1:18">
      <c r="A390" s="1">
        <v>4</v>
      </c>
      <c r="D390" s="1">
        <v>1</v>
      </c>
      <c r="F390" s="1"/>
      <c r="G390" s="1"/>
      <c r="J390" s="1" t="str">
        <f t="shared" si="137"/>
        <v/>
      </c>
      <c r="K390" s="1" t="str">
        <f t="shared" si="138"/>
        <v/>
      </c>
      <c r="L390" s="1">
        <f t="shared" si="139"/>
        <v>115.2</v>
      </c>
      <c r="M390" s="1" t="str">
        <f t="shared" si="140"/>
        <v/>
      </c>
      <c r="N390" s="1" t="str">
        <f t="shared" si="141"/>
        <v/>
      </c>
      <c r="O390" s="1" t="str">
        <f t="shared" si="142"/>
        <v/>
      </c>
      <c r="P390" s="1" t="str">
        <f t="shared" si="143"/>
        <v/>
      </c>
      <c r="Q390" s="1" t="str">
        <f t="shared" si="144"/>
        <v/>
      </c>
      <c r="R390" s="1">
        <f t="shared" si="136"/>
        <v>115.2</v>
      </c>
    </row>
    <row r="391" spans="1:18">
      <c r="A391" s="1">
        <v>5</v>
      </c>
      <c r="B391" s="1">
        <v>1</v>
      </c>
      <c r="D391" s="1">
        <v>1</v>
      </c>
      <c r="F391" s="1"/>
      <c r="G391" s="1"/>
      <c r="J391" s="1">
        <f t="shared" si="137"/>
        <v>32.2</v>
      </c>
      <c r="K391" s="1" t="str">
        <f t="shared" si="138"/>
        <v/>
      </c>
      <c r="L391" s="1">
        <f t="shared" si="139"/>
        <v>115.2</v>
      </c>
      <c r="M391" s="1" t="str">
        <f t="shared" si="140"/>
        <v/>
      </c>
      <c r="N391" s="1" t="str">
        <f t="shared" si="141"/>
        <v/>
      </c>
      <c r="O391" s="1" t="str">
        <f t="shared" si="142"/>
        <v/>
      </c>
      <c r="P391" s="1" t="str">
        <f t="shared" si="143"/>
        <v/>
      </c>
      <c r="Q391" s="1" t="str">
        <f t="shared" si="144"/>
        <v/>
      </c>
      <c r="R391" s="1">
        <f t="shared" si="136"/>
        <v>147.4</v>
      </c>
    </row>
    <row r="392" spans="1:18">
      <c r="A392" s="1">
        <v>6</v>
      </c>
      <c r="C392" s="1">
        <v>1</v>
      </c>
      <c r="D392" s="1">
        <v>1</v>
      </c>
      <c r="F392" s="1"/>
      <c r="G392" s="1"/>
      <c r="J392" s="1" t="str">
        <f t="shared" si="137"/>
        <v/>
      </c>
      <c r="K392" s="1">
        <f t="shared" si="138"/>
        <v>75.6</v>
      </c>
      <c r="L392" s="1">
        <f t="shared" si="139"/>
        <v>115.2</v>
      </c>
      <c r="M392" s="1" t="str">
        <f t="shared" si="140"/>
        <v/>
      </c>
      <c r="N392" s="1" t="str">
        <f t="shared" si="141"/>
        <v/>
      </c>
      <c r="O392" s="1" t="str">
        <f t="shared" si="142"/>
        <v/>
      </c>
      <c r="P392" s="1" t="str">
        <f t="shared" si="143"/>
        <v/>
      </c>
      <c r="Q392" s="1" t="str">
        <f t="shared" si="144"/>
        <v/>
      </c>
      <c r="R392" s="1">
        <f t="shared" si="136"/>
        <v>190.8</v>
      </c>
    </row>
    <row r="393" spans="1:18">
      <c r="A393" s="1">
        <v>7</v>
      </c>
      <c r="B393" s="1">
        <v>1</v>
      </c>
      <c r="C393" s="1">
        <v>1</v>
      </c>
      <c r="D393" s="1">
        <v>1</v>
      </c>
      <c r="F393" s="1"/>
      <c r="G393" s="1"/>
      <c r="J393" s="1">
        <f t="shared" si="137"/>
        <v>32.2</v>
      </c>
      <c r="K393" s="1">
        <f t="shared" si="138"/>
        <v>75.6</v>
      </c>
      <c r="L393" s="1">
        <f t="shared" si="139"/>
        <v>115.2</v>
      </c>
      <c r="M393" s="1" t="str">
        <f t="shared" si="140"/>
        <v/>
      </c>
      <c r="N393" s="1" t="str">
        <f t="shared" si="141"/>
        <v/>
      </c>
      <c r="O393" s="1" t="str">
        <f t="shared" si="142"/>
        <v/>
      </c>
      <c r="P393" s="1" t="str">
        <f t="shared" si="143"/>
        <v/>
      </c>
      <c r="Q393" s="1" t="str">
        <f t="shared" si="144"/>
        <v/>
      </c>
      <c r="R393" s="1">
        <f t="shared" si="136"/>
        <v>223</v>
      </c>
    </row>
    <row r="394" spans="1:18">
      <c r="A394" s="1">
        <v>8</v>
      </c>
      <c r="D394" s="1"/>
      <c r="E394" s="1">
        <v>1</v>
      </c>
      <c r="F394" s="1"/>
      <c r="G394" s="1"/>
      <c r="J394" s="1" t="str">
        <f t="shared" si="137"/>
        <v/>
      </c>
      <c r="K394" s="1" t="str">
        <f t="shared" si="138"/>
        <v/>
      </c>
      <c r="L394" s="1" t="str">
        <f t="shared" si="139"/>
        <v/>
      </c>
      <c r="M394" s="1">
        <f t="shared" si="140"/>
        <v>172.8</v>
      </c>
      <c r="N394" s="1" t="str">
        <f t="shared" si="141"/>
        <v/>
      </c>
      <c r="O394" s="1" t="str">
        <f t="shared" si="142"/>
        <v/>
      </c>
      <c r="P394" s="1" t="str">
        <f t="shared" si="143"/>
        <v/>
      </c>
      <c r="Q394" s="1" t="str">
        <f t="shared" si="144"/>
        <v/>
      </c>
      <c r="R394" s="1">
        <f t="shared" si="136"/>
        <v>172.8</v>
      </c>
    </row>
    <row r="395" spans="1:18">
      <c r="A395" s="1">
        <v>9</v>
      </c>
      <c r="B395" s="1">
        <v>1</v>
      </c>
      <c r="D395" s="1"/>
      <c r="E395" s="1">
        <v>1</v>
      </c>
      <c r="F395" s="1"/>
      <c r="G395" s="1"/>
      <c r="J395" s="1">
        <f t="shared" si="137"/>
        <v>32.2</v>
      </c>
      <c r="K395" s="1" t="str">
        <f t="shared" si="138"/>
        <v/>
      </c>
      <c r="L395" s="1" t="str">
        <f t="shared" si="139"/>
        <v/>
      </c>
      <c r="M395" s="1">
        <f t="shared" si="140"/>
        <v>172.8</v>
      </c>
      <c r="N395" s="1" t="str">
        <f t="shared" si="141"/>
        <v/>
      </c>
      <c r="O395" s="1" t="str">
        <f t="shared" si="142"/>
        <v/>
      </c>
      <c r="P395" s="1" t="str">
        <f t="shared" si="143"/>
        <v/>
      </c>
      <c r="Q395" s="1" t="str">
        <f t="shared" si="144"/>
        <v/>
      </c>
      <c r="R395" s="1">
        <f t="shared" si="136"/>
        <v>205</v>
      </c>
    </row>
    <row r="396" spans="1:18">
      <c r="A396" s="1">
        <v>10</v>
      </c>
      <c r="C396" s="1">
        <v>1</v>
      </c>
      <c r="D396" s="1"/>
      <c r="E396" s="1">
        <v>1</v>
      </c>
      <c r="F396" s="1"/>
      <c r="G396" s="1"/>
      <c r="J396" s="1" t="str">
        <f t="shared" si="137"/>
        <v/>
      </c>
      <c r="K396" s="1">
        <f t="shared" si="138"/>
        <v>75.6</v>
      </c>
      <c r="L396" s="1" t="str">
        <f t="shared" si="139"/>
        <v/>
      </c>
      <c r="M396" s="1">
        <f t="shared" si="140"/>
        <v>172.8</v>
      </c>
      <c r="N396" s="1" t="str">
        <f t="shared" si="141"/>
        <v/>
      </c>
      <c r="O396" s="1" t="str">
        <f t="shared" si="142"/>
        <v/>
      </c>
      <c r="P396" s="1" t="str">
        <f t="shared" si="143"/>
        <v/>
      </c>
      <c r="Q396" s="1" t="str">
        <f t="shared" si="144"/>
        <v/>
      </c>
      <c r="R396" s="1">
        <f t="shared" si="136"/>
        <v>248.4</v>
      </c>
    </row>
    <row r="397" spans="1:18">
      <c r="A397" s="1">
        <v>11</v>
      </c>
      <c r="B397" s="1">
        <v>1</v>
      </c>
      <c r="C397" s="1">
        <v>1</v>
      </c>
      <c r="D397" s="1"/>
      <c r="E397" s="1">
        <v>1</v>
      </c>
      <c r="F397" s="1"/>
      <c r="G397" s="1"/>
      <c r="J397" s="1">
        <f t="shared" si="137"/>
        <v>32.2</v>
      </c>
      <c r="K397" s="1">
        <f t="shared" si="138"/>
        <v>75.6</v>
      </c>
      <c r="L397" s="1" t="str">
        <f t="shared" si="139"/>
        <v/>
      </c>
      <c r="M397" s="1">
        <f t="shared" si="140"/>
        <v>172.8</v>
      </c>
      <c r="N397" s="1" t="str">
        <f t="shared" si="141"/>
        <v/>
      </c>
      <c r="O397" s="1" t="str">
        <f t="shared" si="142"/>
        <v/>
      </c>
      <c r="P397" s="1" t="str">
        <f t="shared" si="143"/>
        <v/>
      </c>
      <c r="Q397" s="1" t="str">
        <f t="shared" si="144"/>
        <v/>
      </c>
      <c r="R397" s="1">
        <f t="shared" si="136"/>
        <v>280.6</v>
      </c>
    </row>
    <row r="398" spans="1:18">
      <c r="A398" s="1">
        <v>12</v>
      </c>
      <c r="D398" s="1">
        <v>1</v>
      </c>
      <c r="E398" s="1">
        <v>1</v>
      </c>
      <c r="F398" s="1"/>
      <c r="G398" s="1"/>
      <c r="J398" s="1" t="str">
        <f t="shared" si="137"/>
        <v/>
      </c>
      <c r="K398" s="1" t="str">
        <f t="shared" si="138"/>
        <v/>
      </c>
      <c r="L398" s="1">
        <f t="shared" si="139"/>
        <v>115.2</v>
      </c>
      <c r="M398" s="1">
        <f t="shared" si="140"/>
        <v>172.8</v>
      </c>
      <c r="N398" s="1" t="str">
        <f t="shared" si="141"/>
        <v/>
      </c>
      <c r="O398" s="1" t="str">
        <f t="shared" si="142"/>
        <v/>
      </c>
      <c r="P398" s="1" t="str">
        <f t="shared" si="143"/>
        <v/>
      </c>
      <c r="Q398" s="1" t="str">
        <f t="shared" si="144"/>
        <v/>
      </c>
      <c r="R398" s="1">
        <f t="shared" si="136"/>
        <v>288</v>
      </c>
    </row>
    <row r="399" spans="1:18">
      <c r="A399" s="1">
        <v>13</v>
      </c>
      <c r="B399" s="1">
        <v>1</v>
      </c>
      <c r="D399" s="1">
        <v>1</v>
      </c>
      <c r="E399" s="1">
        <v>1</v>
      </c>
      <c r="F399" s="1"/>
      <c r="G399" s="1"/>
      <c r="J399" s="1">
        <f t="shared" si="137"/>
        <v>32.2</v>
      </c>
      <c r="K399" s="1" t="str">
        <f t="shared" si="138"/>
        <v/>
      </c>
      <c r="L399" s="1">
        <f t="shared" si="139"/>
        <v>115.2</v>
      </c>
      <c r="M399" s="1">
        <f t="shared" si="140"/>
        <v>172.8</v>
      </c>
      <c r="N399" s="1" t="str">
        <f t="shared" si="141"/>
        <v/>
      </c>
      <c r="O399" s="1" t="str">
        <f t="shared" si="142"/>
        <v/>
      </c>
      <c r="P399" s="1" t="str">
        <f t="shared" si="143"/>
        <v/>
      </c>
      <c r="Q399" s="1" t="str">
        <f t="shared" si="144"/>
        <v/>
      </c>
      <c r="R399" s="1">
        <f t="shared" si="136"/>
        <v>320.2</v>
      </c>
    </row>
    <row r="400" spans="1:18">
      <c r="A400" s="1">
        <v>14</v>
      </c>
      <c r="C400" s="1">
        <v>1</v>
      </c>
      <c r="D400" s="1">
        <v>1</v>
      </c>
      <c r="E400" s="1">
        <v>1</v>
      </c>
      <c r="F400" s="1"/>
      <c r="G400" s="1"/>
      <c r="J400" s="1" t="str">
        <f t="shared" si="137"/>
        <v/>
      </c>
      <c r="K400" s="1">
        <f t="shared" si="138"/>
        <v>75.6</v>
      </c>
      <c r="L400" s="1">
        <f t="shared" si="139"/>
        <v>115.2</v>
      </c>
      <c r="M400" s="1">
        <f t="shared" si="140"/>
        <v>172.8</v>
      </c>
      <c r="N400" s="1" t="str">
        <f t="shared" si="141"/>
        <v/>
      </c>
      <c r="O400" s="1" t="str">
        <f t="shared" si="142"/>
        <v/>
      </c>
      <c r="P400" s="1" t="str">
        <f t="shared" si="143"/>
        <v/>
      </c>
      <c r="Q400" s="1" t="str">
        <f t="shared" si="144"/>
        <v/>
      </c>
      <c r="R400" s="1">
        <f t="shared" si="136"/>
        <v>363.6</v>
      </c>
    </row>
    <row r="401" spans="1:18">
      <c r="A401" s="1">
        <v>15</v>
      </c>
      <c r="B401" s="1">
        <v>1</v>
      </c>
      <c r="C401" s="1">
        <v>1</v>
      </c>
      <c r="D401" s="1">
        <v>1</v>
      </c>
      <c r="E401" s="1">
        <v>1</v>
      </c>
      <c r="F401" s="1"/>
      <c r="G401" s="1"/>
      <c r="J401" s="1">
        <f t="shared" si="137"/>
        <v>32.2</v>
      </c>
      <c r="K401" s="1">
        <f t="shared" si="138"/>
        <v>75.6</v>
      </c>
      <c r="L401" s="1">
        <f t="shared" si="139"/>
        <v>115.2</v>
      </c>
      <c r="M401" s="1">
        <f t="shared" si="140"/>
        <v>172.8</v>
      </c>
      <c r="N401" s="1" t="str">
        <f t="shared" si="141"/>
        <v/>
      </c>
      <c r="O401" s="1" t="str">
        <f t="shared" si="142"/>
        <v/>
      </c>
      <c r="P401" s="1" t="str">
        <f t="shared" si="143"/>
        <v/>
      </c>
      <c r="Q401" s="1" t="str">
        <f t="shared" si="144"/>
        <v/>
      </c>
      <c r="R401" s="1">
        <f t="shared" si="136"/>
        <v>395.8</v>
      </c>
    </row>
    <row r="402" spans="1:18">
      <c r="A402" s="1">
        <v>16</v>
      </c>
      <c r="D402" s="1"/>
      <c r="F402" s="1">
        <v>1</v>
      </c>
      <c r="G402" s="1"/>
      <c r="J402" s="1" t="str">
        <f t="shared" si="137"/>
        <v/>
      </c>
      <c r="K402" s="1" t="str">
        <f t="shared" si="138"/>
        <v/>
      </c>
      <c r="L402" s="1" t="str">
        <f t="shared" si="139"/>
        <v/>
      </c>
      <c r="M402" s="1" t="str">
        <f t="shared" si="140"/>
        <v/>
      </c>
      <c r="N402" s="1">
        <f t="shared" si="141"/>
        <v>360</v>
      </c>
      <c r="O402" s="1" t="str">
        <f t="shared" si="142"/>
        <v/>
      </c>
      <c r="P402" s="1" t="str">
        <f t="shared" si="143"/>
        <v/>
      </c>
      <c r="Q402" s="1" t="str">
        <f t="shared" si="144"/>
        <v/>
      </c>
      <c r="R402" s="1">
        <f t="shared" si="136"/>
        <v>360</v>
      </c>
    </row>
    <row r="403" spans="1:18">
      <c r="A403" s="1">
        <v>17</v>
      </c>
      <c r="B403" s="1">
        <v>1</v>
      </c>
      <c r="D403" s="1"/>
      <c r="F403" s="1">
        <v>1</v>
      </c>
      <c r="G403" s="1"/>
      <c r="J403" s="1">
        <f t="shared" si="137"/>
        <v>32.2</v>
      </c>
      <c r="K403" s="1" t="str">
        <f t="shared" si="138"/>
        <v/>
      </c>
      <c r="L403" s="1" t="str">
        <f t="shared" si="139"/>
        <v/>
      </c>
      <c r="M403" s="1" t="str">
        <f t="shared" si="140"/>
        <v/>
      </c>
      <c r="N403" s="1">
        <f t="shared" si="141"/>
        <v>360</v>
      </c>
      <c r="O403" s="1" t="str">
        <f t="shared" si="142"/>
        <v/>
      </c>
      <c r="P403" s="1" t="str">
        <f t="shared" si="143"/>
        <v/>
      </c>
      <c r="Q403" s="1" t="str">
        <f t="shared" si="144"/>
        <v/>
      </c>
      <c r="R403" s="1">
        <f t="shared" si="136"/>
        <v>392.2</v>
      </c>
    </row>
    <row r="404" spans="1:18">
      <c r="A404" s="1">
        <v>18</v>
      </c>
      <c r="C404" s="1">
        <v>1</v>
      </c>
      <c r="D404" s="1"/>
      <c r="F404" s="1">
        <v>1</v>
      </c>
      <c r="G404" s="1"/>
      <c r="J404" s="1" t="str">
        <f t="shared" si="137"/>
        <v/>
      </c>
      <c r="K404" s="1">
        <f t="shared" si="138"/>
        <v>75.6</v>
      </c>
      <c r="L404" s="1" t="str">
        <f t="shared" si="139"/>
        <v/>
      </c>
      <c r="M404" s="1" t="str">
        <f t="shared" si="140"/>
        <v/>
      </c>
      <c r="N404" s="1">
        <f t="shared" si="141"/>
        <v>360</v>
      </c>
      <c r="O404" s="1" t="str">
        <f t="shared" si="142"/>
        <v/>
      </c>
      <c r="P404" s="1" t="str">
        <f t="shared" si="143"/>
        <v/>
      </c>
      <c r="Q404" s="1" t="str">
        <f t="shared" si="144"/>
        <v/>
      </c>
      <c r="R404" s="1">
        <f t="shared" si="136"/>
        <v>435.6</v>
      </c>
    </row>
    <row r="405" spans="1:18">
      <c r="A405" s="1">
        <v>19</v>
      </c>
      <c r="B405" s="1">
        <v>1</v>
      </c>
      <c r="C405" s="1">
        <v>1</v>
      </c>
      <c r="D405" s="1"/>
      <c r="F405" s="1">
        <v>1</v>
      </c>
      <c r="G405" s="1"/>
      <c r="J405" s="1">
        <f t="shared" si="137"/>
        <v>32.2</v>
      </c>
      <c r="K405" s="1">
        <f t="shared" si="138"/>
        <v>75.6</v>
      </c>
      <c r="L405" s="1" t="str">
        <f t="shared" si="139"/>
        <v/>
      </c>
      <c r="M405" s="1" t="str">
        <f t="shared" si="140"/>
        <v/>
      </c>
      <c r="N405" s="1">
        <f t="shared" si="141"/>
        <v>360</v>
      </c>
      <c r="O405" s="1" t="str">
        <f t="shared" si="142"/>
        <v/>
      </c>
      <c r="P405" s="1" t="str">
        <f t="shared" si="143"/>
        <v/>
      </c>
      <c r="Q405" s="1" t="str">
        <f t="shared" si="144"/>
        <v/>
      </c>
      <c r="R405" s="1">
        <f t="shared" si="136"/>
        <v>467.8</v>
      </c>
    </row>
    <row r="406" spans="1:18">
      <c r="A406" s="1">
        <v>20</v>
      </c>
      <c r="D406" s="1">
        <v>1</v>
      </c>
      <c r="F406" s="1">
        <v>1</v>
      </c>
      <c r="G406" s="1"/>
      <c r="J406" s="1" t="str">
        <f t="shared" si="137"/>
        <v/>
      </c>
      <c r="K406" s="1" t="str">
        <f t="shared" si="138"/>
        <v/>
      </c>
      <c r="L406" s="1">
        <f t="shared" si="139"/>
        <v>115.2</v>
      </c>
      <c r="M406" s="1" t="str">
        <f t="shared" si="140"/>
        <v/>
      </c>
      <c r="N406" s="1">
        <f t="shared" si="141"/>
        <v>360</v>
      </c>
      <c r="O406" s="1" t="str">
        <f t="shared" si="142"/>
        <v/>
      </c>
      <c r="P406" s="1" t="str">
        <f t="shared" si="143"/>
        <v/>
      </c>
      <c r="Q406" s="1" t="str">
        <f t="shared" si="144"/>
        <v/>
      </c>
      <c r="R406" s="1">
        <f t="shared" si="136"/>
        <v>475.2</v>
      </c>
    </row>
    <row r="407" spans="1:18">
      <c r="A407" s="1">
        <v>21</v>
      </c>
      <c r="B407" s="1">
        <v>1</v>
      </c>
      <c r="D407" s="1">
        <v>1</v>
      </c>
      <c r="F407" s="1">
        <v>1</v>
      </c>
      <c r="G407" s="1"/>
      <c r="J407" s="1">
        <f t="shared" si="137"/>
        <v>32.2</v>
      </c>
      <c r="K407" s="1" t="str">
        <f t="shared" si="138"/>
        <v/>
      </c>
      <c r="L407" s="1">
        <f t="shared" si="139"/>
        <v>115.2</v>
      </c>
      <c r="M407" s="1" t="str">
        <f t="shared" si="140"/>
        <v/>
      </c>
      <c r="N407" s="1">
        <f t="shared" si="141"/>
        <v>360</v>
      </c>
      <c r="O407" s="1" t="str">
        <f t="shared" si="142"/>
        <v/>
      </c>
      <c r="P407" s="1" t="str">
        <f t="shared" si="143"/>
        <v/>
      </c>
      <c r="Q407" s="1" t="str">
        <f t="shared" si="144"/>
        <v/>
      </c>
      <c r="R407" s="1">
        <f t="shared" si="136"/>
        <v>507.4</v>
      </c>
    </row>
    <row r="408" spans="1:18">
      <c r="A408" s="1">
        <v>22</v>
      </c>
      <c r="C408" s="1">
        <v>1</v>
      </c>
      <c r="D408" s="1">
        <v>1</v>
      </c>
      <c r="F408" s="1">
        <v>1</v>
      </c>
      <c r="G408" s="1"/>
      <c r="J408" s="1" t="str">
        <f t="shared" si="137"/>
        <v/>
      </c>
      <c r="K408" s="1">
        <f t="shared" si="138"/>
        <v>75.6</v>
      </c>
      <c r="L408" s="1">
        <f t="shared" si="139"/>
        <v>115.2</v>
      </c>
      <c r="M408" s="1" t="str">
        <f t="shared" si="140"/>
        <v/>
      </c>
      <c r="N408" s="1">
        <f t="shared" si="141"/>
        <v>360</v>
      </c>
      <c r="O408" s="1" t="str">
        <f t="shared" si="142"/>
        <v/>
      </c>
      <c r="P408" s="1" t="str">
        <f t="shared" si="143"/>
        <v/>
      </c>
      <c r="Q408" s="1" t="str">
        <f t="shared" si="144"/>
        <v/>
      </c>
      <c r="R408" s="1">
        <f t="shared" si="136"/>
        <v>550.8</v>
      </c>
    </row>
    <row r="409" spans="1:18">
      <c r="A409" s="1">
        <v>23</v>
      </c>
      <c r="B409" s="1">
        <v>1</v>
      </c>
      <c r="C409" s="1">
        <v>1</v>
      </c>
      <c r="D409" s="1">
        <v>1</v>
      </c>
      <c r="F409" s="1">
        <v>1</v>
      </c>
      <c r="G409" s="1"/>
      <c r="J409" s="1">
        <f t="shared" si="137"/>
        <v>32.2</v>
      </c>
      <c r="K409" s="1">
        <f t="shared" si="138"/>
        <v>75.6</v>
      </c>
      <c r="L409" s="1">
        <f t="shared" si="139"/>
        <v>115.2</v>
      </c>
      <c r="M409" s="1" t="str">
        <f t="shared" si="140"/>
        <v/>
      </c>
      <c r="N409" s="1">
        <f t="shared" si="141"/>
        <v>360</v>
      </c>
      <c r="O409" s="1" t="str">
        <f t="shared" si="142"/>
        <v/>
      </c>
      <c r="P409" s="1" t="str">
        <f t="shared" si="143"/>
        <v/>
      </c>
      <c r="Q409" s="1" t="str">
        <f t="shared" si="144"/>
        <v/>
      </c>
      <c r="R409" s="1">
        <f t="shared" si="136"/>
        <v>583</v>
      </c>
    </row>
    <row r="410" spans="1:18">
      <c r="A410" s="1">
        <v>24</v>
      </c>
      <c r="D410" s="1"/>
      <c r="E410" s="1">
        <v>1</v>
      </c>
      <c r="F410" s="1">
        <v>1</v>
      </c>
      <c r="G410" s="1"/>
      <c r="J410" s="1" t="str">
        <f t="shared" si="137"/>
        <v/>
      </c>
      <c r="K410" s="1" t="str">
        <f t="shared" si="138"/>
        <v/>
      </c>
      <c r="L410" s="1" t="str">
        <f t="shared" si="139"/>
        <v/>
      </c>
      <c r="M410" s="1">
        <f t="shared" si="140"/>
        <v>172.8</v>
      </c>
      <c r="N410" s="1">
        <f t="shared" si="141"/>
        <v>360</v>
      </c>
      <c r="O410" s="1" t="str">
        <f t="shared" si="142"/>
        <v/>
      </c>
      <c r="P410" s="1" t="str">
        <f t="shared" si="143"/>
        <v/>
      </c>
      <c r="Q410" s="1" t="str">
        <f t="shared" si="144"/>
        <v/>
      </c>
      <c r="R410" s="1">
        <f t="shared" si="136"/>
        <v>532.8</v>
      </c>
    </row>
    <row r="411" spans="1:18">
      <c r="A411" s="1">
        <v>25</v>
      </c>
      <c r="B411" s="1">
        <v>1</v>
      </c>
      <c r="D411" s="1"/>
      <c r="E411" s="1">
        <v>1</v>
      </c>
      <c r="F411" s="1">
        <v>1</v>
      </c>
      <c r="G411" s="1"/>
      <c r="J411" s="1">
        <f t="shared" si="137"/>
        <v>32.2</v>
      </c>
      <c r="K411" s="1" t="str">
        <f t="shared" si="138"/>
        <v/>
      </c>
      <c r="L411" s="1" t="str">
        <f t="shared" si="139"/>
        <v/>
      </c>
      <c r="M411" s="1">
        <f t="shared" si="140"/>
        <v>172.8</v>
      </c>
      <c r="N411" s="1">
        <f t="shared" si="141"/>
        <v>360</v>
      </c>
      <c r="O411" s="1" t="str">
        <f t="shared" si="142"/>
        <v/>
      </c>
      <c r="P411" s="1" t="str">
        <f t="shared" si="143"/>
        <v/>
      </c>
      <c r="Q411" s="1" t="str">
        <f t="shared" si="144"/>
        <v/>
      </c>
      <c r="R411" s="1">
        <f t="shared" si="136"/>
        <v>565</v>
      </c>
    </row>
    <row r="412" spans="1:18">
      <c r="A412" s="1">
        <v>26</v>
      </c>
      <c r="C412" s="1">
        <v>1</v>
      </c>
      <c r="D412" s="1"/>
      <c r="E412" s="1">
        <v>1</v>
      </c>
      <c r="F412" s="1">
        <v>1</v>
      </c>
      <c r="G412" s="1"/>
      <c r="J412" s="1" t="str">
        <f t="shared" si="137"/>
        <v/>
      </c>
      <c r="K412" s="1">
        <f t="shared" si="138"/>
        <v>75.6</v>
      </c>
      <c r="L412" s="1" t="str">
        <f t="shared" si="139"/>
        <v/>
      </c>
      <c r="M412" s="1">
        <f t="shared" si="140"/>
        <v>172.8</v>
      </c>
      <c r="N412" s="1">
        <f t="shared" si="141"/>
        <v>360</v>
      </c>
      <c r="O412" s="1" t="str">
        <f t="shared" si="142"/>
        <v/>
      </c>
      <c r="P412" s="1" t="str">
        <f t="shared" si="143"/>
        <v/>
      </c>
      <c r="Q412" s="1" t="str">
        <f t="shared" si="144"/>
        <v/>
      </c>
      <c r="R412" s="1">
        <f t="shared" si="136"/>
        <v>608.4</v>
      </c>
    </row>
    <row r="413" spans="1:18">
      <c r="A413" s="1">
        <v>27</v>
      </c>
      <c r="B413" s="1">
        <v>1</v>
      </c>
      <c r="C413" s="1">
        <v>1</v>
      </c>
      <c r="D413" s="1"/>
      <c r="E413" s="1">
        <v>1</v>
      </c>
      <c r="F413" s="1">
        <v>1</v>
      </c>
      <c r="G413" s="1"/>
      <c r="J413" s="1">
        <f t="shared" si="137"/>
        <v>32.2</v>
      </c>
      <c r="K413" s="1">
        <f t="shared" si="138"/>
        <v>75.6</v>
      </c>
      <c r="L413" s="1" t="str">
        <f t="shared" si="139"/>
        <v/>
      </c>
      <c r="M413" s="1">
        <f t="shared" si="140"/>
        <v>172.8</v>
      </c>
      <c r="N413" s="1">
        <f t="shared" si="141"/>
        <v>360</v>
      </c>
      <c r="O413" s="1" t="str">
        <f t="shared" si="142"/>
        <v/>
      </c>
      <c r="P413" s="1" t="str">
        <f t="shared" si="143"/>
        <v/>
      </c>
      <c r="Q413" s="1" t="str">
        <f t="shared" si="144"/>
        <v/>
      </c>
      <c r="R413" s="1">
        <f t="shared" si="136"/>
        <v>640.6</v>
      </c>
    </row>
    <row r="414" spans="1:18">
      <c r="A414" s="1">
        <v>28</v>
      </c>
      <c r="D414" s="1">
        <v>1</v>
      </c>
      <c r="E414" s="1">
        <v>1</v>
      </c>
      <c r="F414" s="1">
        <v>1</v>
      </c>
      <c r="G414" s="1"/>
      <c r="J414" s="1" t="str">
        <f t="shared" si="137"/>
        <v/>
      </c>
      <c r="K414" s="1" t="str">
        <f t="shared" si="138"/>
        <v/>
      </c>
      <c r="L414" s="1">
        <f t="shared" si="139"/>
        <v>115.2</v>
      </c>
      <c r="M414" s="1">
        <f t="shared" si="140"/>
        <v>172.8</v>
      </c>
      <c r="N414" s="1">
        <f t="shared" si="141"/>
        <v>360</v>
      </c>
      <c r="O414" s="1" t="str">
        <f t="shared" si="142"/>
        <v/>
      </c>
      <c r="P414" s="1" t="str">
        <f t="shared" si="143"/>
        <v/>
      </c>
      <c r="Q414" s="1" t="str">
        <f t="shared" si="144"/>
        <v/>
      </c>
      <c r="R414" s="1">
        <f t="shared" si="136"/>
        <v>648</v>
      </c>
    </row>
    <row r="415" spans="1:18">
      <c r="A415" s="1">
        <v>29</v>
      </c>
      <c r="B415" s="1">
        <v>1</v>
      </c>
      <c r="D415" s="1">
        <v>1</v>
      </c>
      <c r="E415" s="1">
        <v>1</v>
      </c>
      <c r="F415" s="1">
        <v>1</v>
      </c>
      <c r="G415" s="1"/>
      <c r="J415" s="1">
        <f t="shared" si="137"/>
        <v>32.2</v>
      </c>
      <c r="K415" s="1" t="str">
        <f t="shared" si="138"/>
        <v/>
      </c>
      <c r="L415" s="1">
        <f t="shared" si="139"/>
        <v>115.2</v>
      </c>
      <c r="M415" s="1">
        <f t="shared" si="140"/>
        <v>172.8</v>
      </c>
      <c r="N415" s="1">
        <f t="shared" si="141"/>
        <v>360</v>
      </c>
      <c r="O415" s="1" t="str">
        <f t="shared" si="142"/>
        <v/>
      </c>
      <c r="P415" s="1" t="str">
        <f t="shared" si="143"/>
        <v/>
      </c>
      <c r="Q415" s="1" t="str">
        <f t="shared" si="144"/>
        <v/>
      </c>
      <c r="R415" s="1">
        <f t="shared" si="136"/>
        <v>680.2</v>
      </c>
    </row>
    <row r="416" spans="1:18">
      <c r="A416" s="1">
        <v>30</v>
      </c>
      <c r="C416" s="1">
        <v>1</v>
      </c>
      <c r="D416" s="1">
        <v>1</v>
      </c>
      <c r="E416" s="1">
        <v>1</v>
      </c>
      <c r="F416" s="1">
        <v>1</v>
      </c>
      <c r="G416" s="1"/>
      <c r="J416" s="1" t="str">
        <f t="shared" si="137"/>
        <v/>
      </c>
      <c r="K416" s="1">
        <f t="shared" si="138"/>
        <v>75.6</v>
      </c>
      <c r="L416" s="1">
        <f t="shared" si="139"/>
        <v>115.2</v>
      </c>
      <c r="M416" s="1">
        <f t="shared" si="140"/>
        <v>172.8</v>
      </c>
      <c r="N416" s="1">
        <f t="shared" si="141"/>
        <v>360</v>
      </c>
      <c r="O416" s="1" t="str">
        <f t="shared" si="142"/>
        <v/>
      </c>
      <c r="P416" s="1" t="str">
        <f t="shared" si="143"/>
        <v/>
      </c>
      <c r="Q416" s="1" t="str">
        <f t="shared" si="144"/>
        <v/>
      </c>
      <c r="R416" s="1">
        <f t="shared" si="136"/>
        <v>723.6</v>
      </c>
    </row>
    <row r="417" spans="1:18">
      <c r="A417" s="1">
        <v>31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/>
      <c r="J417" s="1">
        <f t="shared" si="137"/>
        <v>32.2</v>
      </c>
      <c r="K417" s="1">
        <f t="shared" si="138"/>
        <v>75.6</v>
      </c>
      <c r="L417" s="1">
        <f t="shared" si="139"/>
        <v>115.2</v>
      </c>
      <c r="M417" s="1">
        <f t="shared" si="140"/>
        <v>172.8</v>
      </c>
      <c r="N417" s="1">
        <f t="shared" si="141"/>
        <v>360</v>
      </c>
      <c r="O417" s="1" t="str">
        <f t="shared" si="142"/>
        <v/>
      </c>
      <c r="P417" s="1" t="str">
        <f t="shared" si="143"/>
        <v/>
      </c>
      <c r="Q417" s="1" t="str">
        <f t="shared" si="144"/>
        <v/>
      </c>
      <c r="R417" s="1">
        <f t="shared" si="136"/>
        <v>755.8</v>
      </c>
    </row>
    <row r="418" spans="1:18">
      <c r="A418" s="1">
        <v>32</v>
      </c>
      <c r="D418" s="1"/>
      <c r="F418" s="1"/>
      <c r="G418" s="1">
        <v>1</v>
      </c>
      <c r="J418" s="1" t="str">
        <f t="shared" si="137"/>
        <v/>
      </c>
      <c r="K418" s="1" t="str">
        <f t="shared" si="138"/>
        <v/>
      </c>
      <c r="L418" s="1" t="str">
        <f t="shared" si="139"/>
        <v/>
      </c>
      <c r="M418" s="1" t="str">
        <f t="shared" si="140"/>
        <v/>
      </c>
      <c r="N418" s="1" t="str">
        <f t="shared" si="141"/>
        <v/>
      </c>
      <c r="O418" s="1">
        <f t="shared" si="142"/>
        <v>540</v>
      </c>
      <c r="P418" s="1" t="str">
        <f t="shared" si="143"/>
        <v/>
      </c>
      <c r="Q418" s="1" t="str">
        <f t="shared" si="144"/>
        <v/>
      </c>
      <c r="R418" s="1">
        <f t="shared" si="136"/>
        <v>540</v>
      </c>
    </row>
    <row r="419" spans="1:18">
      <c r="A419" s="1">
        <v>33</v>
      </c>
      <c r="B419" s="1">
        <v>1</v>
      </c>
      <c r="D419" s="1"/>
      <c r="F419" s="1"/>
      <c r="G419" s="1">
        <v>1</v>
      </c>
      <c r="J419" s="1">
        <f t="shared" si="137"/>
        <v>32.2</v>
      </c>
      <c r="K419" s="1" t="str">
        <f t="shared" si="138"/>
        <v/>
      </c>
      <c r="L419" s="1" t="str">
        <f t="shared" si="139"/>
        <v/>
      </c>
      <c r="M419" s="1" t="str">
        <f t="shared" si="140"/>
        <v/>
      </c>
      <c r="N419" s="1" t="str">
        <f t="shared" si="141"/>
        <v/>
      </c>
      <c r="O419" s="1">
        <f t="shared" si="142"/>
        <v>540</v>
      </c>
      <c r="P419" s="1" t="str">
        <f t="shared" si="143"/>
        <v/>
      </c>
      <c r="Q419" s="1" t="str">
        <f t="shared" si="144"/>
        <v/>
      </c>
      <c r="R419" s="1">
        <f t="shared" si="136"/>
        <v>572.2</v>
      </c>
    </row>
    <row r="420" spans="1:18">
      <c r="A420" s="1">
        <v>34</v>
      </c>
      <c r="C420" s="1">
        <v>1</v>
      </c>
      <c r="D420" s="1"/>
      <c r="F420" s="1"/>
      <c r="G420" s="1">
        <v>1</v>
      </c>
      <c r="J420" s="1" t="str">
        <f t="shared" ref="J420:J450" si="145">IF(B420=1,$L$39,"")</f>
        <v/>
      </c>
      <c r="K420" s="1">
        <f t="shared" ref="K420:K450" si="146">IF(C420=1,$L$40,"")</f>
        <v>75.6</v>
      </c>
      <c r="L420" s="1" t="str">
        <f t="shared" ref="L420:L450" si="147">IF(D420=1,$L$41,"")</f>
        <v/>
      </c>
      <c r="M420" s="1" t="str">
        <f t="shared" ref="M420:M450" si="148">IF(E420=1,$L$42,"")</f>
        <v/>
      </c>
      <c r="N420" s="1" t="str">
        <f t="shared" ref="N420:N450" si="149">IF(F420=1,$L$43,"")</f>
        <v/>
      </c>
      <c r="O420" s="1">
        <f t="shared" ref="O420:O450" si="150">IF(G420=1,$L$44,"")</f>
        <v>540</v>
      </c>
      <c r="P420" s="1" t="str">
        <f t="shared" ref="P420:P450" si="151">IF(H420=1,$L$45,"")</f>
        <v/>
      </c>
      <c r="Q420" s="1" t="str">
        <f t="shared" ref="Q420:Q450" si="152">IF(I420=1,$L$46,"")</f>
        <v/>
      </c>
      <c r="R420" s="1">
        <f t="shared" si="136"/>
        <v>615.6</v>
      </c>
    </row>
    <row r="421" spans="1:18">
      <c r="A421" s="1">
        <v>35</v>
      </c>
      <c r="B421" s="1">
        <v>1</v>
      </c>
      <c r="C421" s="1">
        <v>1</v>
      </c>
      <c r="D421" s="1"/>
      <c r="F421" s="1"/>
      <c r="G421" s="1">
        <v>1</v>
      </c>
      <c r="J421" s="1">
        <f t="shared" si="145"/>
        <v>32.2</v>
      </c>
      <c r="K421" s="1">
        <f t="shared" si="146"/>
        <v>75.6</v>
      </c>
      <c r="L421" s="1" t="str">
        <f t="shared" si="147"/>
        <v/>
      </c>
      <c r="M421" s="1" t="str">
        <f t="shared" si="148"/>
        <v/>
      </c>
      <c r="N421" s="1" t="str">
        <f t="shared" si="149"/>
        <v/>
      </c>
      <c r="O421" s="1">
        <f t="shared" si="150"/>
        <v>540</v>
      </c>
      <c r="P421" s="1" t="str">
        <f t="shared" si="151"/>
        <v/>
      </c>
      <c r="Q421" s="1" t="str">
        <f t="shared" si="152"/>
        <v/>
      </c>
      <c r="R421" s="1">
        <f t="shared" si="136"/>
        <v>647.8</v>
      </c>
    </row>
    <row r="422" spans="1:18">
      <c r="A422" s="1">
        <v>36</v>
      </c>
      <c r="D422" s="1">
        <v>1</v>
      </c>
      <c r="F422" s="1"/>
      <c r="G422" s="1">
        <v>1</v>
      </c>
      <c r="J422" s="1" t="str">
        <f t="shared" si="145"/>
        <v/>
      </c>
      <c r="K422" s="1" t="str">
        <f t="shared" si="146"/>
        <v/>
      </c>
      <c r="L422" s="1">
        <f t="shared" si="147"/>
        <v>115.2</v>
      </c>
      <c r="M422" s="1" t="str">
        <f t="shared" si="148"/>
        <v/>
      </c>
      <c r="N422" s="1" t="str">
        <f t="shared" si="149"/>
        <v/>
      </c>
      <c r="O422" s="1">
        <f t="shared" si="150"/>
        <v>540</v>
      </c>
      <c r="P422" s="1" t="str">
        <f t="shared" si="151"/>
        <v/>
      </c>
      <c r="Q422" s="1" t="str">
        <f t="shared" si="152"/>
        <v/>
      </c>
      <c r="R422" s="1">
        <f t="shared" si="136"/>
        <v>655.2</v>
      </c>
    </row>
    <row r="423" spans="1:18">
      <c r="A423" s="1">
        <v>37</v>
      </c>
      <c r="B423" s="1">
        <v>1</v>
      </c>
      <c r="D423" s="1">
        <v>1</v>
      </c>
      <c r="F423" s="1"/>
      <c r="G423" s="1">
        <v>1</v>
      </c>
      <c r="J423" s="1">
        <f t="shared" si="145"/>
        <v>32.2</v>
      </c>
      <c r="K423" s="1" t="str">
        <f t="shared" si="146"/>
        <v/>
      </c>
      <c r="L423" s="1">
        <f t="shared" si="147"/>
        <v>115.2</v>
      </c>
      <c r="M423" s="1" t="str">
        <f t="shared" si="148"/>
        <v/>
      </c>
      <c r="N423" s="1" t="str">
        <f t="shared" si="149"/>
        <v/>
      </c>
      <c r="O423" s="1">
        <f t="shared" si="150"/>
        <v>540</v>
      </c>
      <c r="P423" s="1" t="str">
        <f t="shared" si="151"/>
        <v/>
      </c>
      <c r="Q423" s="1" t="str">
        <f t="shared" si="152"/>
        <v/>
      </c>
      <c r="R423" s="1">
        <f t="shared" si="136"/>
        <v>687.4</v>
      </c>
    </row>
    <row r="424" spans="1:18">
      <c r="A424" s="1">
        <v>38</v>
      </c>
      <c r="C424" s="1">
        <v>1</v>
      </c>
      <c r="D424" s="1">
        <v>1</v>
      </c>
      <c r="F424" s="1"/>
      <c r="G424" s="1">
        <v>1</v>
      </c>
      <c r="J424" s="1" t="str">
        <f t="shared" si="145"/>
        <v/>
      </c>
      <c r="K424" s="1">
        <f t="shared" si="146"/>
        <v>75.6</v>
      </c>
      <c r="L424" s="1">
        <f t="shared" si="147"/>
        <v>115.2</v>
      </c>
      <c r="M424" s="1" t="str">
        <f t="shared" si="148"/>
        <v/>
      </c>
      <c r="N424" s="1" t="str">
        <f t="shared" si="149"/>
        <v/>
      </c>
      <c r="O424" s="1">
        <f t="shared" si="150"/>
        <v>540</v>
      </c>
      <c r="P424" s="1" t="str">
        <f t="shared" si="151"/>
        <v/>
      </c>
      <c r="Q424" s="1" t="str">
        <f t="shared" si="152"/>
        <v/>
      </c>
      <c r="R424" s="1">
        <f t="shared" si="136"/>
        <v>730.8</v>
      </c>
    </row>
    <row r="425" spans="1:18">
      <c r="A425" s="1">
        <v>39</v>
      </c>
      <c r="B425" s="1">
        <v>1</v>
      </c>
      <c r="C425" s="1">
        <v>1</v>
      </c>
      <c r="D425" s="1">
        <v>1</v>
      </c>
      <c r="F425" s="1"/>
      <c r="G425" s="1">
        <v>1</v>
      </c>
      <c r="J425" s="1">
        <f t="shared" si="145"/>
        <v>32.2</v>
      </c>
      <c r="K425" s="1">
        <f t="shared" si="146"/>
        <v>75.6</v>
      </c>
      <c r="L425" s="1">
        <f t="shared" si="147"/>
        <v>115.2</v>
      </c>
      <c r="M425" s="1" t="str">
        <f t="shared" si="148"/>
        <v/>
      </c>
      <c r="N425" s="1" t="str">
        <f t="shared" si="149"/>
        <v/>
      </c>
      <c r="O425" s="1">
        <f t="shared" si="150"/>
        <v>540</v>
      </c>
      <c r="P425" s="1" t="str">
        <f t="shared" si="151"/>
        <v/>
      </c>
      <c r="Q425" s="1" t="str">
        <f t="shared" si="152"/>
        <v/>
      </c>
      <c r="R425" s="1">
        <f t="shared" si="136"/>
        <v>763</v>
      </c>
    </row>
    <row r="426" spans="1:18">
      <c r="A426" s="1">
        <v>40</v>
      </c>
      <c r="D426" s="1"/>
      <c r="E426" s="1">
        <v>1</v>
      </c>
      <c r="F426" s="1"/>
      <c r="G426" s="1">
        <v>1</v>
      </c>
      <c r="J426" s="1" t="str">
        <f t="shared" si="145"/>
        <v/>
      </c>
      <c r="K426" s="1" t="str">
        <f t="shared" si="146"/>
        <v/>
      </c>
      <c r="L426" s="1" t="str">
        <f t="shared" si="147"/>
        <v/>
      </c>
      <c r="M426" s="1">
        <f t="shared" si="148"/>
        <v>172.8</v>
      </c>
      <c r="N426" s="1" t="str">
        <f t="shared" si="149"/>
        <v/>
      </c>
      <c r="O426" s="1">
        <f t="shared" si="150"/>
        <v>540</v>
      </c>
      <c r="P426" s="1" t="str">
        <f t="shared" si="151"/>
        <v/>
      </c>
      <c r="Q426" s="1" t="str">
        <f t="shared" si="152"/>
        <v/>
      </c>
      <c r="R426" s="1">
        <f t="shared" si="136"/>
        <v>712.8</v>
      </c>
    </row>
    <row r="427" spans="1:18">
      <c r="A427" s="1">
        <v>41</v>
      </c>
      <c r="B427" s="1">
        <v>1</v>
      </c>
      <c r="D427" s="1"/>
      <c r="E427" s="1">
        <v>1</v>
      </c>
      <c r="F427" s="1"/>
      <c r="G427" s="1">
        <v>1</v>
      </c>
      <c r="J427" s="1">
        <f t="shared" si="145"/>
        <v>32.2</v>
      </c>
      <c r="K427" s="1" t="str">
        <f t="shared" si="146"/>
        <v/>
      </c>
      <c r="L427" s="1" t="str">
        <f t="shared" si="147"/>
        <v/>
      </c>
      <c r="M427" s="1">
        <f t="shared" si="148"/>
        <v>172.8</v>
      </c>
      <c r="N427" s="1" t="str">
        <f t="shared" si="149"/>
        <v/>
      </c>
      <c r="O427" s="1">
        <f t="shared" si="150"/>
        <v>540</v>
      </c>
      <c r="P427" s="1" t="str">
        <f t="shared" si="151"/>
        <v/>
      </c>
      <c r="Q427" s="1" t="str">
        <f t="shared" si="152"/>
        <v/>
      </c>
      <c r="R427" s="1">
        <f t="shared" si="136"/>
        <v>745</v>
      </c>
    </row>
    <row r="428" spans="1:18">
      <c r="A428" s="1">
        <v>42</v>
      </c>
      <c r="C428" s="1">
        <v>1</v>
      </c>
      <c r="D428" s="1"/>
      <c r="E428" s="1">
        <v>1</v>
      </c>
      <c r="F428" s="1"/>
      <c r="G428" s="1">
        <v>1</v>
      </c>
      <c r="J428" s="1" t="str">
        <f t="shared" si="145"/>
        <v/>
      </c>
      <c r="K428" s="1">
        <f t="shared" si="146"/>
        <v>75.6</v>
      </c>
      <c r="L428" s="1" t="str">
        <f t="shared" si="147"/>
        <v/>
      </c>
      <c r="M428" s="1">
        <f t="shared" si="148"/>
        <v>172.8</v>
      </c>
      <c r="N428" s="1" t="str">
        <f t="shared" si="149"/>
        <v/>
      </c>
      <c r="O428" s="1">
        <f t="shared" si="150"/>
        <v>540</v>
      </c>
      <c r="P428" s="1" t="str">
        <f t="shared" si="151"/>
        <v/>
      </c>
      <c r="Q428" s="1" t="str">
        <f t="shared" si="152"/>
        <v/>
      </c>
      <c r="R428" s="1">
        <f t="shared" si="136"/>
        <v>788.4</v>
      </c>
    </row>
    <row r="429" spans="1:18">
      <c r="A429" s="1">
        <v>43</v>
      </c>
      <c r="B429" s="1">
        <v>1</v>
      </c>
      <c r="C429" s="1">
        <v>1</v>
      </c>
      <c r="D429" s="1"/>
      <c r="E429" s="1">
        <v>1</v>
      </c>
      <c r="F429" s="1"/>
      <c r="G429" s="1">
        <v>1</v>
      </c>
      <c r="J429" s="1">
        <f t="shared" si="145"/>
        <v>32.2</v>
      </c>
      <c r="K429" s="1">
        <f t="shared" si="146"/>
        <v>75.6</v>
      </c>
      <c r="L429" s="1" t="str">
        <f t="shared" si="147"/>
        <v/>
      </c>
      <c r="M429" s="1">
        <f t="shared" si="148"/>
        <v>172.8</v>
      </c>
      <c r="N429" s="1" t="str">
        <f t="shared" si="149"/>
        <v/>
      </c>
      <c r="O429" s="1">
        <f t="shared" si="150"/>
        <v>540</v>
      </c>
      <c r="P429" s="1" t="str">
        <f t="shared" si="151"/>
        <v/>
      </c>
      <c r="Q429" s="1" t="str">
        <f t="shared" si="152"/>
        <v/>
      </c>
      <c r="R429" s="1">
        <f t="shared" si="136"/>
        <v>820.6</v>
      </c>
    </row>
    <row r="430" spans="1:18">
      <c r="A430" s="1">
        <v>44</v>
      </c>
      <c r="D430" s="1">
        <v>1</v>
      </c>
      <c r="E430" s="1">
        <v>1</v>
      </c>
      <c r="F430" s="1"/>
      <c r="G430" s="1">
        <v>1</v>
      </c>
      <c r="J430" s="1" t="str">
        <f t="shared" si="145"/>
        <v/>
      </c>
      <c r="K430" s="1" t="str">
        <f t="shared" si="146"/>
        <v/>
      </c>
      <c r="L430" s="1">
        <f t="shared" si="147"/>
        <v>115.2</v>
      </c>
      <c r="M430" s="1">
        <f t="shared" si="148"/>
        <v>172.8</v>
      </c>
      <c r="N430" s="1" t="str">
        <f t="shared" si="149"/>
        <v/>
      </c>
      <c r="O430" s="1">
        <f t="shared" si="150"/>
        <v>540</v>
      </c>
      <c r="P430" s="1" t="str">
        <f t="shared" si="151"/>
        <v/>
      </c>
      <c r="Q430" s="1" t="str">
        <f t="shared" si="152"/>
        <v/>
      </c>
      <c r="R430" s="1">
        <f t="shared" si="136"/>
        <v>828</v>
      </c>
    </row>
    <row r="431" spans="1:18">
      <c r="A431" s="1">
        <v>45</v>
      </c>
      <c r="B431" s="1">
        <v>1</v>
      </c>
      <c r="D431" s="1">
        <v>1</v>
      </c>
      <c r="E431" s="1">
        <v>1</v>
      </c>
      <c r="F431" s="1"/>
      <c r="G431" s="1">
        <v>1</v>
      </c>
      <c r="J431" s="1">
        <f t="shared" si="145"/>
        <v>32.2</v>
      </c>
      <c r="K431" s="1" t="str">
        <f t="shared" si="146"/>
        <v/>
      </c>
      <c r="L431" s="1">
        <f t="shared" si="147"/>
        <v>115.2</v>
      </c>
      <c r="M431" s="1">
        <f t="shared" si="148"/>
        <v>172.8</v>
      </c>
      <c r="N431" s="1" t="str">
        <f t="shared" si="149"/>
        <v/>
      </c>
      <c r="O431" s="1">
        <f t="shared" si="150"/>
        <v>540</v>
      </c>
      <c r="P431" s="1" t="str">
        <f t="shared" si="151"/>
        <v/>
      </c>
      <c r="Q431" s="1" t="str">
        <f t="shared" si="152"/>
        <v/>
      </c>
      <c r="R431" s="1">
        <f t="shared" si="136"/>
        <v>860.2</v>
      </c>
    </row>
    <row r="432" spans="1:18">
      <c r="A432" s="1">
        <v>46</v>
      </c>
      <c r="C432" s="1">
        <v>1</v>
      </c>
      <c r="D432" s="1">
        <v>1</v>
      </c>
      <c r="E432" s="1">
        <v>1</v>
      </c>
      <c r="F432" s="1"/>
      <c r="G432" s="1">
        <v>1</v>
      </c>
      <c r="J432" s="1" t="str">
        <f t="shared" si="145"/>
        <v/>
      </c>
      <c r="K432" s="1">
        <f t="shared" si="146"/>
        <v>75.6</v>
      </c>
      <c r="L432" s="1">
        <f t="shared" si="147"/>
        <v>115.2</v>
      </c>
      <c r="M432" s="1">
        <f t="shared" si="148"/>
        <v>172.8</v>
      </c>
      <c r="N432" s="1" t="str">
        <f t="shared" si="149"/>
        <v/>
      </c>
      <c r="O432" s="1">
        <f t="shared" si="150"/>
        <v>540</v>
      </c>
      <c r="P432" s="1" t="str">
        <f t="shared" si="151"/>
        <v/>
      </c>
      <c r="Q432" s="1" t="str">
        <f t="shared" si="152"/>
        <v/>
      </c>
      <c r="R432" s="1">
        <f t="shared" si="136"/>
        <v>903.6</v>
      </c>
    </row>
    <row r="433" spans="1:18">
      <c r="A433" s="1">
        <v>47</v>
      </c>
      <c r="B433" s="1">
        <v>1</v>
      </c>
      <c r="C433" s="1">
        <v>1</v>
      </c>
      <c r="D433" s="1">
        <v>1</v>
      </c>
      <c r="E433" s="1">
        <v>1</v>
      </c>
      <c r="F433" s="1"/>
      <c r="G433" s="1">
        <v>1</v>
      </c>
      <c r="J433" s="1">
        <f t="shared" si="145"/>
        <v>32.2</v>
      </c>
      <c r="K433" s="1">
        <f t="shared" si="146"/>
        <v>75.6</v>
      </c>
      <c r="L433" s="1">
        <f t="shared" si="147"/>
        <v>115.2</v>
      </c>
      <c r="M433" s="1">
        <f t="shared" si="148"/>
        <v>172.8</v>
      </c>
      <c r="N433" s="1" t="str">
        <f t="shared" si="149"/>
        <v/>
      </c>
      <c r="O433" s="1">
        <f t="shared" si="150"/>
        <v>540</v>
      </c>
      <c r="P433" s="1" t="str">
        <f t="shared" si="151"/>
        <v/>
      </c>
      <c r="Q433" s="1" t="str">
        <f t="shared" si="152"/>
        <v/>
      </c>
      <c r="R433" s="1">
        <f t="shared" si="136"/>
        <v>935.8</v>
      </c>
    </row>
    <row r="434" spans="1:18">
      <c r="A434" s="1">
        <v>48</v>
      </c>
      <c r="D434" s="1"/>
      <c r="F434" s="1">
        <v>1</v>
      </c>
      <c r="G434" s="1">
        <v>1</v>
      </c>
      <c r="J434" s="1" t="str">
        <f t="shared" si="145"/>
        <v/>
      </c>
      <c r="K434" s="1" t="str">
        <f t="shared" si="146"/>
        <v/>
      </c>
      <c r="L434" s="1" t="str">
        <f t="shared" si="147"/>
        <v/>
      </c>
      <c r="M434" s="1" t="str">
        <f t="shared" si="148"/>
        <v/>
      </c>
      <c r="N434" s="1">
        <f t="shared" si="149"/>
        <v>360</v>
      </c>
      <c r="O434" s="1">
        <f t="shared" si="150"/>
        <v>540</v>
      </c>
      <c r="P434" s="1" t="str">
        <f t="shared" si="151"/>
        <v/>
      </c>
      <c r="Q434" s="1" t="str">
        <f t="shared" si="152"/>
        <v/>
      </c>
      <c r="R434" s="1">
        <f t="shared" si="136"/>
        <v>900</v>
      </c>
    </row>
    <row r="435" spans="1:18">
      <c r="A435" s="1">
        <v>49</v>
      </c>
      <c r="B435" s="1">
        <v>1</v>
      </c>
      <c r="D435" s="1"/>
      <c r="F435" s="1">
        <v>1</v>
      </c>
      <c r="G435" s="1">
        <v>1</v>
      </c>
      <c r="J435" s="1">
        <f t="shared" si="145"/>
        <v>32.2</v>
      </c>
      <c r="K435" s="1" t="str">
        <f t="shared" si="146"/>
        <v/>
      </c>
      <c r="L435" s="1" t="str">
        <f t="shared" si="147"/>
        <v/>
      </c>
      <c r="M435" s="1" t="str">
        <f t="shared" si="148"/>
        <v/>
      </c>
      <c r="N435" s="1">
        <f t="shared" si="149"/>
        <v>360</v>
      </c>
      <c r="O435" s="1">
        <f t="shared" si="150"/>
        <v>540</v>
      </c>
      <c r="P435" s="1" t="str">
        <f t="shared" si="151"/>
        <v/>
      </c>
      <c r="Q435" s="1" t="str">
        <f t="shared" si="152"/>
        <v/>
      </c>
      <c r="R435" s="1">
        <f t="shared" si="136"/>
        <v>932.2</v>
      </c>
    </row>
    <row r="436" spans="1:18">
      <c r="A436" s="1">
        <v>50</v>
      </c>
      <c r="C436" s="1">
        <v>1</v>
      </c>
      <c r="D436" s="1"/>
      <c r="F436" s="1">
        <v>1</v>
      </c>
      <c r="G436" s="1">
        <v>1</v>
      </c>
      <c r="J436" s="1" t="str">
        <f t="shared" si="145"/>
        <v/>
      </c>
      <c r="K436" s="1">
        <f t="shared" si="146"/>
        <v>75.6</v>
      </c>
      <c r="L436" s="1" t="str">
        <f t="shared" si="147"/>
        <v/>
      </c>
      <c r="M436" s="1" t="str">
        <f t="shared" si="148"/>
        <v/>
      </c>
      <c r="N436" s="1">
        <f t="shared" si="149"/>
        <v>360</v>
      </c>
      <c r="O436" s="1">
        <f t="shared" si="150"/>
        <v>540</v>
      </c>
      <c r="P436" s="1" t="str">
        <f t="shared" si="151"/>
        <v/>
      </c>
      <c r="Q436" s="1" t="str">
        <f t="shared" si="152"/>
        <v/>
      </c>
      <c r="R436" s="1">
        <f t="shared" si="136"/>
        <v>975.6</v>
      </c>
    </row>
    <row r="437" spans="1:18">
      <c r="A437" s="1">
        <v>51</v>
      </c>
      <c r="B437" s="1">
        <v>1</v>
      </c>
      <c r="C437" s="1">
        <v>1</v>
      </c>
      <c r="D437" s="1"/>
      <c r="F437" s="1">
        <v>1</v>
      </c>
      <c r="G437" s="1">
        <v>1</v>
      </c>
      <c r="J437" s="1">
        <f t="shared" si="145"/>
        <v>32.2</v>
      </c>
      <c r="K437" s="1">
        <f t="shared" si="146"/>
        <v>75.6</v>
      </c>
      <c r="L437" s="1" t="str">
        <f t="shared" si="147"/>
        <v/>
      </c>
      <c r="M437" s="1" t="str">
        <f t="shared" si="148"/>
        <v/>
      </c>
      <c r="N437" s="1">
        <f t="shared" si="149"/>
        <v>360</v>
      </c>
      <c r="O437" s="1">
        <f t="shared" si="150"/>
        <v>540</v>
      </c>
      <c r="P437" s="1" t="str">
        <f t="shared" si="151"/>
        <v/>
      </c>
      <c r="Q437" s="1" t="str">
        <f t="shared" si="152"/>
        <v/>
      </c>
      <c r="R437" s="1">
        <f t="shared" si="136"/>
        <v>1007.8</v>
      </c>
    </row>
    <row r="438" spans="1:18">
      <c r="A438" s="1">
        <v>52</v>
      </c>
      <c r="D438" s="1">
        <v>1</v>
      </c>
      <c r="F438" s="1">
        <v>1</v>
      </c>
      <c r="G438" s="1">
        <v>1</v>
      </c>
      <c r="J438" s="1" t="str">
        <f t="shared" si="145"/>
        <v/>
      </c>
      <c r="K438" s="1" t="str">
        <f t="shared" si="146"/>
        <v/>
      </c>
      <c r="L438" s="1">
        <f t="shared" si="147"/>
        <v>115.2</v>
      </c>
      <c r="M438" s="1" t="str">
        <f t="shared" si="148"/>
        <v/>
      </c>
      <c r="N438" s="1">
        <f t="shared" si="149"/>
        <v>360</v>
      </c>
      <c r="O438" s="1">
        <f t="shared" si="150"/>
        <v>540</v>
      </c>
      <c r="P438" s="1" t="str">
        <f t="shared" si="151"/>
        <v/>
      </c>
      <c r="Q438" s="1" t="str">
        <f t="shared" si="152"/>
        <v/>
      </c>
      <c r="R438" s="1">
        <f t="shared" si="136"/>
        <v>1015.2</v>
      </c>
    </row>
    <row r="439" spans="1:18">
      <c r="A439" s="1">
        <v>53</v>
      </c>
      <c r="B439" s="1">
        <v>1</v>
      </c>
      <c r="D439" s="1">
        <v>1</v>
      </c>
      <c r="F439" s="1">
        <v>1</v>
      </c>
      <c r="G439" s="1">
        <v>1</v>
      </c>
      <c r="J439" s="1">
        <f t="shared" si="145"/>
        <v>32.2</v>
      </c>
      <c r="K439" s="1" t="str">
        <f t="shared" si="146"/>
        <v/>
      </c>
      <c r="L439" s="1">
        <f t="shared" si="147"/>
        <v>115.2</v>
      </c>
      <c r="M439" s="1" t="str">
        <f t="shared" si="148"/>
        <v/>
      </c>
      <c r="N439" s="1">
        <f t="shared" si="149"/>
        <v>360</v>
      </c>
      <c r="O439" s="1">
        <f t="shared" si="150"/>
        <v>540</v>
      </c>
      <c r="P439" s="1" t="str">
        <f t="shared" si="151"/>
        <v/>
      </c>
      <c r="Q439" s="1" t="str">
        <f t="shared" si="152"/>
        <v/>
      </c>
      <c r="R439" s="1">
        <f t="shared" si="136"/>
        <v>1047.4</v>
      </c>
    </row>
    <row r="440" spans="1:18">
      <c r="A440" s="1">
        <v>54</v>
      </c>
      <c r="C440" s="1">
        <v>1</v>
      </c>
      <c r="D440" s="1">
        <v>1</v>
      </c>
      <c r="F440" s="1">
        <v>1</v>
      </c>
      <c r="G440" s="1">
        <v>1</v>
      </c>
      <c r="J440" s="1" t="str">
        <f t="shared" si="145"/>
        <v/>
      </c>
      <c r="K440" s="1">
        <f t="shared" si="146"/>
        <v>75.6</v>
      </c>
      <c r="L440" s="1">
        <f t="shared" si="147"/>
        <v>115.2</v>
      </c>
      <c r="M440" s="1" t="str">
        <f t="shared" si="148"/>
        <v/>
      </c>
      <c r="N440" s="1">
        <f t="shared" si="149"/>
        <v>360</v>
      </c>
      <c r="O440" s="1">
        <f t="shared" si="150"/>
        <v>540</v>
      </c>
      <c r="P440" s="1" t="str">
        <f t="shared" si="151"/>
        <v/>
      </c>
      <c r="Q440" s="1" t="str">
        <f t="shared" si="152"/>
        <v/>
      </c>
      <c r="R440" s="1">
        <f t="shared" si="136"/>
        <v>1090.8</v>
      </c>
    </row>
    <row r="441" spans="1:18">
      <c r="A441" s="1">
        <v>55</v>
      </c>
      <c r="B441" s="1">
        <v>1</v>
      </c>
      <c r="C441" s="1">
        <v>1</v>
      </c>
      <c r="D441" s="1">
        <v>1</v>
      </c>
      <c r="F441" s="1">
        <v>1</v>
      </c>
      <c r="G441" s="1">
        <v>1</v>
      </c>
      <c r="J441" s="1">
        <f t="shared" si="145"/>
        <v>32.2</v>
      </c>
      <c r="K441" s="1">
        <f t="shared" si="146"/>
        <v>75.6</v>
      </c>
      <c r="L441" s="1">
        <f t="shared" si="147"/>
        <v>115.2</v>
      </c>
      <c r="M441" s="1" t="str">
        <f t="shared" si="148"/>
        <v/>
      </c>
      <c r="N441" s="1">
        <f t="shared" si="149"/>
        <v>360</v>
      </c>
      <c r="O441" s="1">
        <f t="shared" si="150"/>
        <v>540</v>
      </c>
      <c r="P441" s="1" t="str">
        <f t="shared" si="151"/>
        <v/>
      </c>
      <c r="Q441" s="1" t="str">
        <f t="shared" si="152"/>
        <v/>
      </c>
      <c r="R441" s="1">
        <f t="shared" si="136"/>
        <v>1123</v>
      </c>
    </row>
    <row r="442" spans="1:18">
      <c r="A442" s="1">
        <v>56</v>
      </c>
      <c r="D442" s="1"/>
      <c r="E442" s="1">
        <v>1</v>
      </c>
      <c r="F442" s="1">
        <v>1</v>
      </c>
      <c r="G442" s="1">
        <v>1</v>
      </c>
      <c r="J442" s="1" t="str">
        <f t="shared" si="145"/>
        <v/>
      </c>
      <c r="K442" s="1" t="str">
        <f t="shared" si="146"/>
        <v/>
      </c>
      <c r="L442" s="1" t="str">
        <f t="shared" si="147"/>
        <v/>
      </c>
      <c r="M442" s="1">
        <f t="shared" si="148"/>
        <v>172.8</v>
      </c>
      <c r="N442" s="1">
        <f t="shared" si="149"/>
        <v>360</v>
      </c>
      <c r="O442" s="1">
        <f t="shared" si="150"/>
        <v>540</v>
      </c>
      <c r="P442" s="1" t="str">
        <f t="shared" si="151"/>
        <v/>
      </c>
      <c r="Q442" s="1" t="str">
        <f t="shared" si="152"/>
        <v/>
      </c>
      <c r="R442" s="1">
        <f t="shared" si="136"/>
        <v>1072.8</v>
      </c>
    </row>
    <row r="443" spans="1:18">
      <c r="A443" s="1">
        <v>57</v>
      </c>
      <c r="B443" s="1">
        <v>1</v>
      </c>
      <c r="D443" s="1"/>
      <c r="E443" s="1">
        <v>1</v>
      </c>
      <c r="F443" s="1">
        <v>1</v>
      </c>
      <c r="G443" s="1">
        <v>1</v>
      </c>
      <c r="J443" s="1">
        <f t="shared" si="145"/>
        <v>32.2</v>
      </c>
      <c r="K443" s="1" t="str">
        <f t="shared" si="146"/>
        <v/>
      </c>
      <c r="L443" s="1" t="str">
        <f t="shared" si="147"/>
        <v/>
      </c>
      <c r="M443" s="1">
        <f t="shared" si="148"/>
        <v>172.8</v>
      </c>
      <c r="N443" s="1">
        <f t="shared" si="149"/>
        <v>360</v>
      </c>
      <c r="O443" s="1">
        <f t="shared" si="150"/>
        <v>540</v>
      </c>
      <c r="P443" s="1" t="str">
        <f t="shared" si="151"/>
        <v/>
      </c>
      <c r="Q443" s="1" t="str">
        <f t="shared" si="152"/>
        <v/>
      </c>
      <c r="R443" s="1">
        <f t="shared" si="136"/>
        <v>1105</v>
      </c>
    </row>
    <row r="444" spans="1:18">
      <c r="A444" s="1">
        <v>58</v>
      </c>
      <c r="C444" s="1">
        <v>1</v>
      </c>
      <c r="D444" s="1"/>
      <c r="E444" s="1">
        <v>1</v>
      </c>
      <c r="F444" s="1">
        <v>1</v>
      </c>
      <c r="G444" s="1">
        <v>1</v>
      </c>
      <c r="J444" s="1" t="str">
        <f t="shared" si="145"/>
        <v/>
      </c>
      <c r="K444" s="1">
        <f t="shared" si="146"/>
        <v>75.6</v>
      </c>
      <c r="L444" s="1" t="str">
        <f t="shared" si="147"/>
        <v/>
      </c>
      <c r="M444" s="1">
        <f t="shared" si="148"/>
        <v>172.8</v>
      </c>
      <c r="N444" s="1">
        <f t="shared" si="149"/>
        <v>360</v>
      </c>
      <c r="O444" s="1">
        <f t="shared" si="150"/>
        <v>540</v>
      </c>
      <c r="P444" s="1" t="str">
        <f t="shared" si="151"/>
        <v/>
      </c>
      <c r="Q444" s="1" t="str">
        <f t="shared" si="152"/>
        <v/>
      </c>
      <c r="R444" s="1">
        <f t="shared" si="136"/>
        <v>1148.4</v>
      </c>
    </row>
    <row r="445" spans="1:18">
      <c r="A445" s="1">
        <v>59</v>
      </c>
      <c r="B445" s="1">
        <v>1</v>
      </c>
      <c r="C445" s="1">
        <v>1</v>
      </c>
      <c r="D445" s="1"/>
      <c r="E445" s="1">
        <v>1</v>
      </c>
      <c r="F445" s="1">
        <v>1</v>
      </c>
      <c r="G445" s="1">
        <v>1</v>
      </c>
      <c r="J445" s="1">
        <f t="shared" si="145"/>
        <v>32.2</v>
      </c>
      <c r="K445" s="1">
        <f t="shared" si="146"/>
        <v>75.6</v>
      </c>
      <c r="L445" s="1" t="str">
        <f t="shared" si="147"/>
        <v/>
      </c>
      <c r="M445" s="1">
        <f t="shared" si="148"/>
        <v>172.8</v>
      </c>
      <c r="N445" s="1">
        <f t="shared" si="149"/>
        <v>360</v>
      </c>
      <c r="O445" s="1">
        <f t="shared" si="150"/>
        <v>540</v>
      </c>
      <c r="P445" s="1" t="str">
        <f t="shared" si="151"/>
        <v/>
      </c>
      <c r="Q445" s="1" t="str">
        <f t="shared" si="152"/>
        <v/>
      </c>
      <c r="R445" s="1">
        <f t="shared" si="136"/>
        <v>1180.6</v>
      </c>
    </row>
    <row r="446" spans="1:18">
      <c r="A446" s="1">
        <v>60</v>
      </c>
      <c r="D446" s="1">
        <v>1</v>
      </c>
      <c r="E446" s="1">
        <v>1</v>
      </c>
      <c r="F446" s="1">
        <v>1</v>
      </c>
      <c r="G446" s="1">
        <v>1</v>
      </c>
      <c r="J446" s="1" t="str">
        <f t="shared" si="145"/>
        <v/>
      </c>
      <c r="K446" s="1" t="str">
        <f t="shared" si="146"/>
        <v/>
      </c>
      <c r="L446" s="1">
        <f t="shared" si="147"/>
        <v>115.2</v>
      </c>
      <c r="M446" s="1">
        <f t="shared" si="148"/>
        <v>172.8</v>
      </c>
      <c r="N446" s="1">
        <f t="shared" si="149"/>
        <v>360</v>
      </c>
      <c r="O446" s="1">
        <f t="shared" si="150"/>
        <v>540</v>
      </c>
      <c r="P446" s="1" t="str">
        <f t="shared" si="151"/>
        <v/>
      </c>
      <c r="Q446" s="1" t="str">
        <f t="shared" si="152"/>
        <v/>
      </c>
      <c r="R446" s="1">
        <f t="shared" si="136"/>
        <v>1188</v>
      </c>
    </row>
    <row r="447" spans="1:18">
      <c r="A447" s="1">
        <v>61</v>
      </c>
      <c r="B447" s="1">
        <v>1</v>
      </c>
      <c r="D447" s="1">
        <v>1</v>
      </c>
      <c r="E447" s="1">
        <v>1</v>
      </c>
      <c r="F447" s="1">
        <v>1</v>
      </c>
      <c r="G447" s="1">
        <v>1</v>
      </c>
      <c r="J447" s="1">
        <f t="shared" si="145"/>
        <v>32.2</v>
      </c>
      <c r="K447" s="1" t="str">
        <f t="shared" si="146"/>
        <v/>
      </c>
      <c r="L447" s="1">
        <f t="shared" si="147"/>
        <v>115.2</v>
      </c>
      <c r="M447" s="1">
        <f t="shared" si="148"/>
        <v>172.8</v>
      </c>
      <c r="N447" s="1">
        <f t="shared" si="149"/>
        <v>360</v>
      </c>
      <c r="O447" s="1">
        <f t="shared" si="150"/>
        <v>540</v>
      </c>
      <c r="P447" s="1" t="str">
        <f t="shared" si="151"/>
        <v/>
      </c>
      <c r="Q447" s="1" t="str">
        <f t="shared" si="152"/>
        <v/>
      </c>
      <c r="R447" s="1">
        <f t="shared" si="136"/>
        <v>1220.2</v>
      </c>
    </row>
    <row r="448" spans="1:18">
      <c r="A448" s="1">
        <v>62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J448" s="1" t="str">
        <f t="shared" si="145"/>
        <v/>
      </c>
      <c r="K448" s="1">
        <f t="shared" si="146"/>
        <v>75.6</v>
      </c>
      <c r="L448" s="1">
        <f t="shared" si="147"/>
        <v>115.2</v>
      </c>
      <c r="M448" s="1">
        <f t="shared" si="148"/>
        <v>172.8</v>
      </c>
      <c r="N448" s="1">
        <f t="shared" si="149"/>
        <v>360</v>
      </c>
      <c r="O448" s="1">
        <f t="shared" si="150"/>
        <v>540</v>
      </c>
      <c r="P448" s="1" t="str">
        <f t="shared" si="151"/>
        <v/>
      </c>
      <c r="Q448" s="1" t="str">
        <f t="shared" si="152"/>
        <v/>
      </c>
      <c r="R448" s="1">
        <f t="shared" si="136"/>
        <v>1263.6</v>
      </c>
    </row>
    <row r="449" spans="1:18">
      <c r="A449" s="1">
        <v>63</v>
      </c>
      <c r="B449" s="1">
        <v>1</v>
      </c>
      <c r="C449" s="1">
        <v>1</v>
      </c>
      <c r="D449" s="1">
        <v>1</v>
      </c>
      <c r="E449" s="1">
        <v>1</v>
      </c>
      <c r="F449" s="1">
        <v>1</v>
      </c>
      <c r="G449" s="1">
        <v>1</v>
      </c>
      <c r="J449" s="1">
        <f t="shared" si="145"/>
        <v>32.2</v>
      </c>
      <c r="K449" s="1">
        <f t="shared" si="146"/>
        <v>75.6</v>
      </c>
      <c r="L449" s="1">
        <f t="shared" si="147"/>
        <v>115.2</v>
      </c>
      <c r="M449" s="1">
        <f t="shared" si="148"/>
        <v>172.8</v>
      </c>
      <c r="N449" s="1">
        <f t="shared" si="149"/>
        <v>360</v>
      </c>
      <c r="O449" s="1">
        <f t="shared" si="150"/>
        <v>540</v>
      </c>
      <c r="P449" s="1" t="str">
        <f t="shared" si="151"/>
        <v/>
      </c>
      <c r="Q449" s="1" t="str">
        <f t="shared" si="152"/>
        <v/>
      </c>
      <c r="R449" s="1">
        <f t="shared" si="136"/>
        <v>1295.8</v>
      </c>
    </row>
    <row r="450" spans="1:18">
      <c r="A450" s="1">
        <v>64</v>
      </c>
      <c r="D450" s="1"/>
      <c r="F450" s="1"/>
      <c r="G450" s="1"/>
      <c r="H450" s="1">
        <v>1</v>
      </c>
      <c r="I450" s="1"/>
      <c r="J450" s="1" t="str">
        <f t="shared" si="145"/>
        <v/>
      </c>
      <c r="K450" s="1" t="str">
        <f t="shared" si="146"/>
        <v/>
      </c>
      <c r="L450" s="1" t="str">
        <f t="shared" si="147"/>
        <v/>
      </c>
      <c r="M450" s="1" t="str">
        <f t="shared" si="148"/>
        <v/>
      </c>
      <c r="N450" s="1" t="str">
        <f t="shared" si="149"/>
        <v/>
      </c>
      <c r="O450" s="1" t="str">
        <f t="shared" si="150"/>
        <v/>
      </c>
      <c r="P450" s="1">
        <f t="shared" si="151"/>
        <v>1012.5</v>
      </c>
      <c r="Q450" s="1" t="str">
        <f t="shared" si="152"/>
        <v/>
      </c>
      <c r="R450" s="1">
        <f t="shared" si="136"/>
        <v>1012.5</v>
      </c>
    </row>
    <row r="453" spans="2:18">
      <c r="B453" s="1">
        <v>1</v>
      </c>
      <c r="C453" s="1">
        <v>2</v>
      </c>
      <c r="D453" s="1">
        <v>4</v>
      </c>
      <c r="E453" s="1">
        <v>8</v>
      </c>
      <c r="F453" s="1">
        <v>16</v>
      </c>
      <c r="G453" s="1">
        <v>32</v>
      </c>
      <c r="H453" s="1">
        <v>64</v>
      </c>
      <c r="I453" s="1">
        <v>128</v>
      </c>
      <c r="J453" s="1" t="s">
        <v>287</v>
      </c>
      <c r="K453" s="1" t="s">
        <v>288</v>
      </c>
      <c r="L453" s="1" t="s">
        <v>290</v>
      </c>
      <c r="M453" s="1" t="s">
        <v>294</v>
      </c>
      <c r="N453" s="1" t="s">
        <v>295</v>
      </c>
      <c r="O453" s="1" t="s">
        <v>296</v>
      </c>
      <c r="P453" s="1" t="s">
        <v>297</v>
      </c>
      <c r="Q453" s="1" t="s">
        <v>298</v>
      </c>
      <c r="R453" s="1" t="s">
        <v>299</v>
      </c>
    </row>
    <row r="454" spans="1:18">
      <c r="A454" s="1">
        <v>1</v>
      </c>
      <c r="B454" s="1">
        <v>1</v>
      </c>
      <c r="D454" s="1"/>
      <c r="F454" s="1"/>
      <c r="G454" s="1"/>
      <c r="J454" s="1">
        <f>IF(B454=1,$M$39,"")</f>
        <v>75.6</v>
      </c>
      <c r="K454" s="1" t="str">
        <f>IF(C454=1,$M$40,"")</f>
        <v/>
      </c>
      <c r="L454" s="1" t="str">
        <f>IF(D454=1,$M$41,"")</f>
        <v/>
      </c>
      <c r="M454" s="1" t="str">
        <f>IF(E454=1,$M$42,"")</f>
        <v/>
      </c>
      <c r="N454" s="1" t="str">
        <f>IF(F454=1,$M$43,"")</f>
        <v/>
      </c>
      <c r="O454" s="1" t="str">
        <f>IF(G454=1,$M$44,"")</f>
        <v/>
      </c>
      <c r="P454" s="1" t="str">
        <f>IF(H454=1,$M$45,"")</f>
        <v/>
      </c>
      <c r="Q454" s="1" t="str">
        <f>IF(I454=1,$M$46,"")</f>
        <v/>
      </c>
      <c r="R454" s="1">
        <f t="shared" ref="R454:R517" si="153">SUM(J454:Q454)</f>
        <v>75.6</v>
      </c>
    </row>
    <row r="455" spans="1:18">
      <c r="A455" s="1">
        <v>2</v>
      </c>
      <c r="C455" s="1">
        <v>1</v>
      </c>
      <c r="D455" s="1"/>
      <c r="F455" s="1"/>
      <c r="G455" s="1"/>
      <c r="J455" s="1" t="str">
        <f t="shared" ref="J455:J486" si="154">IF(B455=1,$M$39,"")</f>
        <v/>
      </c>
      <c r="K455" s="1">
        <f t="shared" ref="K455:K486" si="155">IF(C455=1,$M$40,"")</f>
        <v>115.2</v>
      </c>
      <c r="L455" s="1" t="str">
        <f t="shared" ref="L455:L486" si="156">IF(D455=1,$M$41,"")</f>
        <v/>
      </c>
      <c r="M455" s="1" t="str">
        <f t="shared" ref="M455:M486" si="157">IF(E455=1,$M$42,"")</f>
        <v/>
      </c>
      <c r="N455" s="1" t="str">
        <f t="shared" ref="N455:N486" si="158">IF(F455=1,$M$43,"")</f>
        <v/>
      </c>
      <c r="O455" s="1" t="str">
        <f t="shared" ref="O455:O486" si="159">IF(G455=1,$M$44,"")</f>
        <v/>
      </c>
      <c r="P455" s="1" t="str">
        <f t="shared" ref="P455:P486" si="160">IF(H455=1,$M$45,"")</f>
        <v/>
      </c>
      <c r="Q455" s="1" t="str">
        <f t="shared" ref="Q455:Q486" si="161">IF(I455=1,$M$46,"")</f>
        <v/>
      </c>
      <c r="R455" s="1">
        <f t="shared" si="153"/>
        <v>115.2</v>
      </c>
    </row>
    <row r="456" spans="1:18">
      <c r="A456" s="1">
        <v>3</v>
      </c>
      <c r="B456" s="1">
        <v>1</v>
      </c>
      <c r="C456" s="1">
        <v>1</v>
      </c>
      <c r="D456" s="1"/>
      <c r="F456" s="1"/>
      <c r="G456" s="1"/>
      <c r="J456" s="1">
        <f t="shared" si="154"/>
        <v>75.6</v>
      </c>
      <c r="K456" s="1">
        <f t="shared" si="155"/>
        <v>115.2</v>
      </c>
      <c r="L456" s="1" t="str">
        <f t="shared" si="156"/>
        <v/>
      </c>
      <c r="M456" s="1" t="str">
        <f t="shared" si="157"/>
        <v/>
      </c>
      <c r="N456" s="1" t="str">
        <f t="shared" si="158"/>
        <v/>
      </c>
      <c r="O456" s="1" t="str">
        <f t="shared" si="159"/>
        <v/>
      </c>
      <c r="P456" s="1" t="str">
        <f t="shared" si="160"/>
        <v/>
      </c>
      <c r="Q456" s="1" t="str">
        <f t="shared" si="161"/>
        <v/>
      </c>
      <c r="R456" s="1">
        <f t="shared" si="153"/>
        <v>190.8</v>
      </c>
    </row>
    <row r="457" spans="1:18">
      <c r="A457" s="1">
        <v>4</v>
      </c>
      <c r="D457" s="1">
        <v>1</v>
      </c>
      <c r="F457" s="1"/>
      <c r="G457" s="1"/>
      <c r="J457" s="1" t="str">
        <f t="shared" si="154"/>
        <v/>
      </c>
      <c r="K457" s="1" t="str">
        <f t="shared" si="155"/>
        <v/>
      </c>
      <c r="L457" s="1">
        <f t="shared" si="156"/>
        <v>172.8</v>
      </c>
      <c r="M457" s="1" t="str">
        <f t="shared" si="157"/>
        <v/>
      </c>
      <c r="N457" s="1" t="str">
        <f t="shared" si="158"/>
        <v/>
      </c>
      <c r="O457" s="1" t="str">
        <f t="shared" si="159"/>
        <v/>
      </c>
      <c r="P457" s="1" t="str">
        <f t="shared" si="160"/>
        <v/>
      </c>
      <c r="Q457" s="1" t="str">
        <f t="shared" si="161"/>
        <v/>
      </c>
      <c r="R457" s="1">
        <f t="shared" si="153"/>
        <v>172.8</v>
      </c>
    </row>
    <row r="458" spans="1:18">
      <c r="A458" s="1">
        <v>5</v>
      </c>
      <c r="B458" s="1">
        <v>1</v>
      </c>
      <c r="D458" s="1">
        <v>1</v>
      </c>
      <c r="F458" s="1"/>
      <c r="G458" s="1"/>
      <c r="J458" s="1">
        <f t="shared" si="154"/>
        <v>75.6</v>
      </c>
      <c r="K458" s="1" t="str">
        <f t="shared" si="155"/>
        <v/>
      </c>
      <c r="L458" s="1">
        <f t="shared" si="156"/>
        <v>172.8</v>
      </c>
      <c r="M458" s="1" t="str">
        <f t="shared" si="157"/>
        <v/>
      </c>
      <c r="N458" s="1" t="str">
        <f t="shared" si="158"/>
        <v/>
      </c>
      <c r="O458" s="1" t="str">
        <f t="shared" si="159"/>
        <v/>
      </c>
      <c r="P458" s="1" t="str">
        <f t="shared" si="160"/>
        <v/>
      </c>
      <c r="Q458" s="1" t="str">
        <f t="shared" si="161"/>
        <v/>
      </c>
      <c r="R458" s="1">
        <f t="shared" si="153"/>
        <v>248.4</v>
      </c>
    </row>
    <row r="459" spans="1:18">
      <c r="A459" s="1">
        <v>6</v>
      </c>
      <c r="C459" s="1">
        <v>1</v>
      </c>
      <c r="D459" s="1">
        <v>1</v>
      </c>
      <c r="F459" s="1"/>
      <c r="G459" s="1"/>
      <c r="J459" s="1" t="str">
        <f t="shared" si="154"/>
        <v/>
      </c>
      <c r="K459" s="1">
        <f t="shared" si="155"/>
        <v>115.2</v>
      </c>
      <c r="L459" s="1">
        <f t="shared" si="156"/>
        <v>172.8</v>
      </c>
      <c r="M459" s="1" t="str">
        <f t="shared" si="157"/>
        <v/>
      </c>
      <c r="N459" s="1" t="str">
        <f t="shared" si="158"/>
        <v/>
      </c>
      <c r="O459" s="1" t="str">
        <f t="shared" si="159"/>
        <v/>
      </c>
      <c r="P459" s="1" t="str">
        <f t="shared" si="160"/>
        <v/>
      </c>
      <c r="Q459" s="1" t="str">
        <f t="shared" si="161"/>
        <v/>
      </c>
      <c r="R459" s="1">
        <f t="shared" si="153"/>
        <v>288</v>
      </c>
    </row>
    <row r="460" spans="1:18">
      <c r="A460" s="1">
        <v>7</v>
      </c>
      <c r="B460" s="1">
        <v>1</v>
      </c>
      <c r="C460" s="1">
        <v>1</v>
      </c>
      <c r="D460" s="1">
        <v>1</v>
      </c>
      <c r="F460" s="1"/>
      <c r="G460" s="1"/>
      <c r="J460" s="1">
        <f t="shared" si="154"/>
        <v>75.6</v>
      </c>
      <c r="K460" s="1">
        <f t="shared" si="155"/>
        <v>115.2</v>
      </c>
      <c r="L460" s="1">
        <f t="shared" si="156"/>
        <v>172.8</v>
      </c>
      <c r="M460" s="1" t="str">
        <f t="shared" si="157"/>
        <v/>
      </c>
      <c r="N460" s="1" t="str">
        <f t="shared" si="158"/>
        <v/>
      </c>
      <c r="O460" s="1" t="str">
        <f t="shared" si="159"/>
        <v/>
      </c>
      <c r="P460" s="1" t="str">
        <f t="shared" si="160"/>
        <v/>
      </c>
      <c r="Q460" s="1" t="str">
        <f t="shared" si="161"/>
        <v/>
      </c>
      <c r="R460" s="1">
        <f t="shared" si="153"/>
        <v>363.6</v>
      </c>
    </row>
    <row r="461" spans="1:18">
      <c r="A461" s="1">
        <v>8</v>
      </c>
      <c r="D461" s="1"/>
      <c r="E461" s="1">
        <v>1</v>
      </c>
      <c r="F461" s="1"/>
      <c r="G461" s="1"/>
      <c r="J461" s="1" t="str">
        <f t="shared" si="154"/>
        <v/>
      </c>
      <c r="K461" s="1" t="str">
        <f t="shared" si="155"/>
        <v/>
      </c>
      <c r="L461" s="1" t="str">
        <f t="shared" si="156"/>
        <v/>
      </c>
      <c r="M461" s="1">
        <f t="shared" si="157"/>
        <v>360</v>
      </c>
      <c r="N461" s="1" t="str">
        <f t="shared" si="158"/>
        <v/>
      </c>
      <c r="O461" s="1" t="str">
        <f t="shared" si="159"/>
        <v/>
      </c>
      <c r="P461" s="1" t="str">
        <f t="shared" si="160"/>
        <v/>
      </c>
      <c r="Q461" s="1" t="str">
        <f t="shared" si="161"/>
        <v/>
      </c>
      <c r="R461" s="1">
        <f t="shared" si="153"/>
        <v>360</v>
      </c>
    </row>
    <row r="462" spans="1:18">
      <c r="A462" s="1">
        <v>9</v>
      </c>
      <c r="B462" s="1">
        <v>1</v>
      </c>
      <c r="D462" s="1"/>
      <c r="E462" s="1">
        <v>1</v>
      </c>
      <c r="F462" s="1"/>
      <c r="G462" s="1"/>
      <c r="J462" s="1">
        <f t="shared" si="154"/>
        <v>75.6</v>
      </c>
      <c r="K462" s="1" t="str">
        <f t="shared" si="155"/>
        <v/>
      </c>
      <c r="L462" s="1" t="str">
        <f t="shared" si="156"/>
        <v/>
      </c>
      <c r="M462" s="1">
        <f t="shared" si="157"/>
        <v>360</v>
      </c>
      <c r="N462" s="1" t="str">
        <f t="shared" si="158"/>
        <v/>
      </c>
      <c r="O462" s="1" t="str">
        <f t="shared" si="159"/>
        <v/>
      </c>
      <c r="P462" s="1" t="str">
        <f t="shared" si="160"/>
        <v/>
      </c>
      <c r="Q462" s="1" t="str">
        <f t="shared" si="161"/>
        <v/>
      </c>
      <c r="R462" s="1">
        <f t="shared" si="153"/>
        <v>435.6</v>
      </c>
    </row>
    <row r="463" spans="1:18">
      <c r="A463" s="1">
        <v>10</v>
      </c>
      <c r="C463" s="1">
        <v>1</v>
      </c>
      <c r="D463" s="1"/>
      <c r="E463" s="1">
        <v>1</v>
      </c>
      <c r="F463" s="1"/>
      <c r="G463" s="1"/>
      <c r="J463" s="1" t="str">
        <f t="shared" si="154"/>
        <v/>
      </c>
      <c r="K463" s="1">
        <f t="shared" si="155"/>
        <v>115.2</v>
      </c>
      <c r="L463" s="1" t="str">
        <f t="shared" si="156"/>
        <v/>
      </c>
      <c r="M463" s="1">
        <f t="shared" si="157"/>
        <v>360</v>
      </c>
      <c r="N463" s="1" t="str">
        <f t="shared" si="158"/>
        <v/>
      </c>
      <c r="O463" s="1" t="str">
        <f t="shared" si="159"/>
        <v/>
      </c>
      <c r="P463" s="1" t="str">
        <f t="shared" si="160"/>
        <v/>
      </c>
      <c r="Q463" s="1" t="str">
        <f t="shared" si="161"/>
        <v/>
      </c>
      <c r="R463" s="1">
        <f t="shared" si="153"/>
        <v>475.2</v>
      </c>
    </row>
    <row r="464" spans="1:18">
      <c r="A464" s="1">
        <v>11</v>
      </c>
      <c r="B464" s="1">
        <v>1</v>
      </c>
      <c r="C464" s="1">
        <v>1</v>
      </c>
      <c r="D464" s="1"/>
      <c r="E464" s="1">
        <v>1</v>
      </c>
      <c r="F464" s="1"/>
      <c r="G464" s="1"/>
      <c r="J464" s="1">
        <f t="shared" si="154"/>
        <v>75.6</v>
      </c>
      <c r="K464" s="1">
        <f t="shared" si="155"/>
        <v>115.2</v>
      </c>
      <c r="L464" s="1" t="str">
        <f t="shared" si="156"/>
        <v/>
      </c>
      <c r="M464" s="1">
        <f t="shared" si="157"/>
        <v>360</v>
      </c>
      <c r="N464" s="1" t="str">
        <f t="shared" si="158"/>
        <v/>
      </c>
      <c r="O464" s="1" t="str">
        <f t="shared" si="159"/>
        <v/>
      </c>
      <c r="P464" s="1" t="str">
        <f t="shared" si="160"/>
        <v/>
      </c>
      <c r="Q464" s="1" t="str">
        <f t="shared" si="161"/>
        <v/>
      </c>
      <c r="R464" s="1">
        <f t="shared" si="153"/>
        <v>550.8</v>
      </c>
    </row>
    <row r="465" spans="1:18">
      <c r="A465" s="1">
        <v>12</v>
      </c>
      <c r="D465" s="1">
        <v>1</v>
      </c>
      <c r="E465" s="1">
        <v>1</v>
      </c>
      <c r="F465" s="1"/>
      <c r="G465" s="1"/>
      <c r="J465" s="1" t="str">
        <f t="shared" si="154"/>
        <v/>
      </c>
      <c r="K465" s="1" t="str">
        <f t="shared" si="155"/>
        <v/>
      </c>
      <c r="L465" s="1">
        <f t="shared" si="156"/>
        <v>172.8</v>
      </c>
      <c r="M465" s="1">
        <f t="shared" si="157"/>
        <v>360</v>
      </c>
      <c r="N465" s="1" t="str">
        <f t="shared" si="158"/>
        <v/>
      </c>
      <c r="O465" s="1" t="str">
        <f t="shared" si="159"/>
        <v/>
      </c>
      <c r="P465" s="1" t="str">
        <f t="shared" si="160"/>
        <v/>
      </c>
      <c r="Q465" s="1" t="str">
        <f t="shared" si="161"/>
        <v/>
      </c>
      <c r="R465" s="1">
        <f t="shared" si="153"/>
        <v>532.8</v>
      </c>
    </row>
    <row r="466" spans="1:18">
      <c r="A466" s="1">
        <v>13</v>
      </c>
      <c r="B466" s="1">
        <v>1</v>
      </c>
      <c r="D466" s="1">
        <v>1</v>
      </c>
      <c r="E466" s="1">
        <v>1</v>
      </c>
      <c r="F466" s="1"/>
      <c r="G466" s="1"/>
      <c r="J466" s="1">
        <f t="shared" si="154"/>
        <v>75.6</v>
      </c>
      <c r="K466" s="1" t="str">
        <f t="shared" si="155"/>
        <v/>
      </c>
      <c r="L466" s="1">
        <f t="shared" si="156"/>
        <v>172.8</v>
      </c>
      <c r="M466" s="1">
        <f t="shared" si="157"/>
        <v>360</v>
      </c>
      <c r="N466" s="1" t="str">
        <f t="shared" si="158"/>
        <v/>
      </c>
      <c r="O466" s="1" t="str">
        <f t="shared" si="159"/>
        <v/>
      </c>
      <c r="P466" s="1" t="str">
        <f t="shared" si="160"/>
        <v/>
      </c>
      <c r="Q466" s="1" t="str">
        <f t="shared" si="161"/>
        <v/>
      </c>
      <c r="R466" s="1">
        <f t="shared" si="153"/>
        <v>608.4</v>
      </c>
    </row>
    <row r="467" spans="1:18">
      <c r="A467" s="1">
        <v>14</v>
      </c>
      <c r="C467" s="1">
        <v>1</v>
      </c>
      <c r="D467" s="1">
        <v>1</v>
      </c>
      <c r="E467" s="1">
        <v>1</v>
      </c>
      <c r="F467" s="1"/>
      <c r="G467" s="1"/>
      <c r="J467" s="1" t="str">
        <f t="shared" si="154"/>
        <v/>
      </c>
      <c r="K467" s="1">
        <f t="shared" si="155"/>
        <v>115.2</v>
      </c>
      <c r="L467" s="1">
        <f t="shared" si="156"/>
        <v>172.8</v>
      </c>
      <c r="M467" s="1">
        <f t="shared" si="157"/>
        <v>360</v>
      </c>
      <c r="N467" s="1" t="str">
        <f t="shared" si="158"/>
        <v/>
      </c>
      <c r="O467" s="1" t="str">
        <f t="shared" si="159"/>
        <v/>
      </c>
      <c r="P467" s="1" t="str">
        <f t="shared" si="160"/>
        <v/>
      </c>
      <c r="Q467" s="1" t="str">
        <f t="shared" si="161"/>
        <v/>
      </c>
      <c r="R467" s="1">
        <f t="shared" si="153"/>
        <v>648</v>
      </c>
    </row>
    <row r="468" spans="1:18">
      <c r="A468" s="1">
        <v>15</v>
      </c>
      <c r="B468" s="1">
        <v>1</v>
      </c>
      <c r="C468" s="1">
        <v>1</v>
      </c>
      <c r="D468" s="1">
        <v>1</v>
      </c>
      <c r="E468" s="1">
        <v>1</v>
      </c>
      <c r="F468" s="1"/>
      <c r="G468" s="1"/>
      <c r="J468" s="1">
        <f t="shared" si="154"/>
        <v>75.6</v>
      </c>
      <c r="K468" s="1">
        <f t="shared" si="155"/>
        <v>115.2</v>
      </c>
      <c r="L468" s="1">
        <f t="shared" si="156"/>
        <v>172.8</v>
      </c>
      <c r="M468" s="1">
        <f t="shared" si="157"/>
        <v>360</v>
      </c>
      <c r="N468" s="1" t="str">
        <f t="shared" si="158"/>
        <v/>
      </c>
      <c r="O468" s="1" t="str">
        <f t="shared" si="159"/>
        <v/>
      </c>
      <c r="P468" s="1" t="str">
        <f t="shared" si="160"/>
        <v/>
      </c>
      <c r="Q468" s="1" t="str">
        <f t="shared" si="161"/>
        <v/>
      </c>
      <c r="R468" s="1">
        <f t="shared" si="153"/>
        <v>723.6</v>
      </c>
    </row>
    <row r="469" spans="1:18">
      <c r="A469" s="1">
        <v>16</v>
      </c>
      <c r="D469" s="1"/>
      <c r="F469" s="1">
        <v>1</v>
      </c>
      <c r="G469" s="1"/>
      <c r="J469" s="1" t="str">
        <f t="shared" si="154"/>
        <v/>
      </c>
      <c r="K469" s="1" t="str">
        <f t="shared" si="155"/>
        <v/>
      </c>
      <c r="L469" s="1" t="str">
        <f t="shared" si="156"/>
        <v/>
      </c>
      <c r="M469" s="1" t="str">
        <f t="shared" si="157"/>
        <v/>
      </c>
      <c r="N469" s="1">
        <f t="shared" si="158"/>
        <v>540</v>
      </c>
      <c r="O469" s="1" t="str">
        <f t="shared" si="159"/>
        <v/>
      </c>
      <c r="P469" s="1" t="str">
        <f t="shared" si="160"/>
        <v/>
      </c>
      <c r="Q469" s="1" t="str">
        <f t="shared" si="161"/>
        <v/>
      </c>
      <c r="R469" s="1">
        <f t="shared" si="153"/>
        <v>540</v>
      </c>
    </row>
    <row r="470" spans="1:18">
      <c r="A470" s="1">
        <v>17</v>
      </c>
      <c r="B470" s="1">
        <v>1</v>
      </c>
      <c r="D470" s="1"/>
      <c r="F470" s="1">
        <v>1</v>
      </c>
      <c r="G470" s="1"/>
      <c r="J470" s="1">
        <f t="shared" si="154"/>
        <v>75.6</v>
      </c>
      <c r="K470" s="1" t="str">
        <f t="shared" si="155"/>
        <v/>
      </c>
      <c r="L470" s="1" t="str">
        <f t="shared" si="156"/>
        <v/>
      </c>
      <c r="M470" s="1" t="str">
        <f t="shared" si="157"/>
        <v/>
      </c>
      <c r="N470" s="1">
        <f t="shared" si="158"/>
        <v>540</v>
      </c>
      <c r="O470" s="1" t="str">
        <f t="shared" si="159"/>
        <v/>
      </c>
      <c r="P470" s="1" t="str">
        <f t="shared" si="160"/>
        <v/>
      </c>
      <c r="Q470" s="1" t="str">
        <f t="shared" si="161"/>
        <v/>
      </c>
      <c r="R470" s="1">
        <f t="shared" si="153"/>
        <v>615.6</v>
      </c>
    </row>
    <row r="471" spans="1:18">
      <c r="A471" s="1">
        <v>18</v>
      </c>
      <c r="C471" s="1">
        <v>1</v>
      </c>
      <c r="D471" s="1"/>
      <c r="F471" s="1">
        <v>1</v>
      </c>
      <c r="G471" s="1"/>
      <c r="J471" s="1" t="str">
        <f t="shared" si="154"/>
        <v/>
      </c>
      <c r="K471" s="1">
        <f t="shared" si="155"/>
        <v>115.2</v>
      </c>
      <c r="L471" s="1" t="str">
        <f t="shared" si="156"/>
        <v/>
      </c>
      <c r="M471" s="1" t="str">
        <f t="shared" si="157"/>
        <v/>
      </c>
      <c r="N471" s="1">
        <f t="shared" si="158"/>
        <v>540</v>
      </c>
      <c r="O471" s="1" t="str">
        <f t="shared" si="159"/>
        <v/>
      </c>
      <c r="P471" s="1" t="str">
        <f t="shared" si="160"/>
        <v/>
      </c>
      <c r="Q471" s="1" t="str">
        <f t="shared" si="161"/>
        <v/>
      </c>
      <c r="R471" s="1">
        <f t="shared" si="153"/>
        <v>655.2</v>
      </c>
    </row>
    <row r="472" spans="1:18">
      <c r="A472" s="1">
        <v>19</v>
      </c>
      <c r="B472" s="1">
        <v>1</v>
      </c>
      <c r="C472" s="1">
        <v>1</v>
      </c>
      <c r="D472" s="1"/>
      <c r="F472" s="1">
        <v>1</v>
      </c>
      <c r="G472" s="1"/>
      <c r="J472" s="1">
        <f t="shared" si="154"/>
        <v>75.6</v>
      </c>
      <c r="K472" s="1">
        <f t="shared" si="155"/>
        <v>115.2</v>
      </c>
      <c r="L472" s="1" t="str">
        <f t="shared" si="156"/>
        <v/>
      </c>
      <c r="M472" s="1" t="str">
        <f t="shared" si="157"/>
        <v/>
      </c>
      <c r="N472" s="1">
        <f t="shared" si="158"/>
        <v>540</v>
      </c>
      <c r="O472" s="1" t="str">
        <f t="shared" si="159"/>
        <v/>
      </c>
      <c r="P472" s="1" t="str">
        <f t="shared" si="160"/>
        <v/>
      </c>
      <c r="Q472" s="1" t="str">
        <f t="shared" si="161"/>
        <v/>
      </c>
      <c r="R472" s="1">
        <f t="shared" si="153"/>
        <v>730.8</v>
      </c>
    </row>
    <row r="473" spans="1:18">
      <c r="A473" s="1">
        <v>20</v>
      </c>
      <c r="D473" s="1">
        <v>1</v>
      </c>
      <c r="F473" s="1">
        <v>1</v>
      </c>
      <c r="G473" s="1"/>
      <c r="J473" s="1" t="str">
        <f t="shared" si="154"/>
        <v/>
      </c>
      <c r="K473" s="1" t="str">
        <f t="shared" si="155"/>
        <v/>
      </c>
      <c r="L473" s="1">
        <f t="shared" si="156"/>
        <v>172.8</v>
      </c>
      <c r="M473" s="1" t="str">
        <f t="shared" si="157"/>
        <v/>
      </c>
      <c r="N473" s="1">
        <f t="shared" si="158"/>
        <v>540</v>
      </c>
      <c r="O473" s="1" t="str">
        <f t="shared" si="159"/>
        <v/>
      </c>
      <c r="P473" s="1" t="str">
        <f t="shared" si="160"/>
        <v/>
      </c>
      <c r="Q473" s="1" t="str">
        <f t="shared" si="161"/>
        <v/>
      </c>
      <c r="R473" s="1">
        <f t="shared" si="153"/>
        <v>712.8</v>
      </c>
    </row>
    <row r="474" spans="1:18">
      <c r="A474" s="1">
        <v>21</v>
      </c>
      <c r="B474" s="1">
        <v>1</v>
      </c>
      <c r="D474" s="1">
        <v>1</v>
      </c>
      <c r="F474" s="1">
        <v>1</v>
      </c>
      <c r="G474" s="1"/>
      <c r="J474" s="1">
        <f t="shared" si="154"/>
        <v>75.6</v>
      </c>
      <c r="K474" s="1" t="str">
        <f t="shared" si="155"/>
        <v/>
      </c>
      <c r="L474" s="1">
        <f t="shared" si="156"/>
        <v>172.8</v>
      </c>
      <c r="M474" s="1" t="str">
        <f t="shared" si="157"/>
        <v/>
      </c>
      <c r="N474" s="1">
        <f t="shared" si="158"/>
        <v>540</v>
      </c>
      <c r="O474" s="1" t="str">
        <f t="shared" si="159"/>
        <v/>
      </c>
      <c r="P474" s="1" t="str">
        <f t="shared" si="160"/>
        <v/>
      </c>
      <c r="Q474" s="1" t="str">
        <f t="shared" si="161"/>
        <v/>
      </c>
      <c r="R474" s="1">
        <f t="shared" si="153"/>
        <v>788.4</v>
      </c>
    </row>
    <row r="475" spans="1:18">
      <c r="A475" s="1">
        <v>22</v>
      </c>
      <c r="C475" s="1">
        <v>1</v>
      </c>
      <c r="D475" s="1">
        <v>1</v>
      </c>
      <c r="F475" s="1">
        <v>1</v>
      </c>
      <c r="G475" s="1"/>
      <c r="J475" s="1" t="str">
        <f t="shared" si="154"/>
        <v/>
      </c>
      <c r="K475" s="1">
        <f t="shared" si="155"/>
        <v>115.2</v>
      </c>
      <c r="L475" s="1">
        <f t="shared" si="156"/>
        <v>172.8</v>
      </c>
      <c r="M475" s="1" t="str">
        <f t="shared" si="157"/>
        <v/>
      </c>
      <c r="N475" s="1">
        <f t="shared" si="158"/>
        <v>540</v>
      </c>
      <c r="O475" s="1" t="str">
        <f t="shared" si="159"/>
        <v/>
      </c>
      <c r="P475" s="1" t="str">
        <f t="shared" si="160"/>
        <v/>
      </c>
      <c r="Q475" s="1" t="str">
        <f t="shared" si="161"/>
        <v/>
      </c>
      <c r="R475" s="1">
        <f t="shared" si="153"/>
        <v>828</v>
      </c>
    </row>
    <row r="476" spans="1:18">
      <c r="A476" s="1">
        <v>23</v>
      </c>
      <c r="B476" s="1">
        <v>1</v>
      </c>
      <c r="C476" s="1">
        <v>1</v>
      </c>
      <c r="D476" s="1">
        <v>1</v>
      </c>
      <c r="F476" s="1">
        <v>1</v>
      </c>
      <c r="G476" s="1"/>
      <c r="J476" s="1">
        <f t="shared" si="154"/>
        <v>75.6</v>
      </c>
      <c r="K476" s="1">
        <f t="shared" si="155"/>
        <v>115.2</v>
      </c>
      <c r="L476" s="1">
        <f t="shared" si="156"/>
        <v>172.8</v>
      </c>
      <c r="M476" s="1" t="str">
        <f t="shared" si="157"/>
        <v/>
      </c>
      <c r="N476" s="1">
        <f t="shared" si="158"/>
        <v>540</v>
      </c>
      <c r="O476" s="1" t="str">
        <f t="shared" si="159"/>
        <v/>
      </c>
      <c r="P476" s="1" t="str">
        <f t="shared" si="160"/>
        <v/>
      </c>
      <c r="Q476" s="1" t="str">
        <f t="shared" si="161"/>
        <v/>
      </c>
      <c r="R476" s="1">
        <f t="shared" si="153"/>
        <v>903.6</v>
      </c>
    </row>
    <row r="477" spans="1:18">
      <c r="A477" s="1">
        <v>24</v>
      </c>
      <c r="D477" s="1"/>
      <c r="E477" s="1">
        <v>1</v>
      </c>
      <c r="F477" s="1">
        <v>1</v>
      </c>
      <c r="G477" s="1"/>
      <c r="J477" s="1" t="str">
        <f t="shared" si="154"/>
        <v/>
      </c>
      <c r="K477" s="1" t="str">
        <f t="shared" si="155"/>
        <v/>
      </c>
      <c r="L477" s="1" t="str">
        <f t="shared" si="156"/>
        <v/>
      </c>
      <c r="M477" s="1">
        <f t="shared" si="157"/>
        <v>360</v>
      </c>
      <c r="N477" s="1">
        <f t="shared" si="158"/>
        <v>540</v>
      </c>
      <c r="O477" s="1" t="str">
        <f t="shared" si="159"/>
        <v/>
      </c>
      <c r="P477" s="1" t="str">
        <f t="shared" si="160"/>
        <v/>
      </c>
      <c r="Q477" s="1" t="str">
        <f t="shared" si="161"/>
        <v/>
      </c>
      <c r="R477" s="1">
        <f t="shared" si="153"/>
        <v>900</v>
      </c>
    </row>
    <row r="478" spans="1:18">
      <c r="A478" s="1">
        <v>25</v>
      </c>
      <c r="B478" s="1">
        <v>1</v>
      </c>
      <c r="D478" s="1"/>
      <c r="E478" s="1">
        <v>1</v>
      </c>
      <c r="F478" s="1">
        <v>1</v>
      </c>
      <c r="G478" s="1"/>
      <c r="J478" s="1">
        <f t="shared" si="154"/>
        <v>75.6</v>
      </c>
      <c r="K478" s="1" t="str">
        <f t="shared" si="155"/>
        <v/>
      </c>
      <c r="L478" s="1" t="str">
        <f t="shared" si="156"/>
        <v/>
      </c>
      <c r="M478" s="1">
        <f t="shared" si="157"/>
        <v>360</v>
      </c>
      <c r="N478" s="1">
        <f t="shared" si="158"/>
        <v>540</v>
      </c>
      <c r="O478" s="1" t="str">
        <f t="shared" si="159"/>
        <v/>
      </c>
      <c r="P478" s="1" t="str">
        <f t="shared" si="160"/>
        <v/>
      </c>
      <c r="Q478" s="1" t="str">
        <f t="shared" si="161"/>
        <v/>
      </c>
      <c r="R478" s="1">
        <f t="shared" si="153"/>
        <v>975.6</v>
      </c>
    </row>
    <row r="479" spans="1:18">
      <c r="A479" s="1">
        <v>26</v>
      </c>
      <c r="C479" s="1">
        <v>1</v>
      </c>
      <c r="D479" s="1"/>
      <c r="E479" s="1">
        <v>1</v>
      </c>
      <c r="F479" s="1">
        <v>1</v>
      </c>
      <c r="G479" s="1"/>
      <c r="J479" s="1" t="str">
        <f t="shared" si="154"/>
        <v/>
      </c>
      <c r="K479" s="1">
        <f t="shared" si="155"/>
        <v>115.2</v>
      </c>
      <c r="L479" s="1" t="str">
        <f t="shared" si="156"/>
        <v/>
      </c>
      <c r="M479" s="1">
        <f t="shared" si="157"/>
        <v>360</v>
      </c>
      <c r="N479" s="1">
        <f t="shared" si="158"/>
        <v>540</v>
      </c>
      <c r="O479" s="1" t="str">
        <f t="shared" si="159"/>
        <v/>
      </c>
      <c r="P479" s="1" t="str">
        <f t="shared" si="160"/>
        <v/>
      </c>
      <c r="Q479" s="1" t="str">
        <f t="shared" si="161"/>
        <v/>
      </c>
      <c r="R479" s="1">
        <f t="shared" si="153"/>
        <v>1015.2</v>
      </c>
    </row>
    <row r="480" spans="1:18">
      <c r="A480" s="1">
        <v>27</v>
      </c>
      <c r="B480" s="1">
        <v>1</v>
      </c>
      <c r="C480" s="1">
        <v>1</v>
      </c>
      <c r="D480" s="1"/>
      <c r="E480" s="1">
        <v>1</v>
      </c>
      <c r="F480" s="1">
        <v>1</v>
      </c>
      <c r="G480" s="1"/>
      <c r="J480" s="1">
        <f t="shared" si="154"/>
        <v>75.6</v>
      </c>
      <c r="K480" s="1">
        <f t="shared" si="155"/>
        <v>115.2</v>
      </c>
      <c r="L480" s="1" t="str">
        <f t="shared" si="156"/>
        <v/>
      </c>
      <c r="M480" s="1">
        <f t="shared" si="157"/>
        <v>360</v>
      </c>
      <c r="N480" s="1">
        <f t="shared" si="158"/>
        <v>540</v>
      </c>
      <c r="O480" s="1" t="str">
        <f t="shared" si="159"/>
        <v/>
      </c>
      <c r="P480" s="1" t="str">
        <f t="shared" si="160"/>
        <v/>
      </c>
      <c r="Q480" s="1" t="str">
        <f t="shared" si="161"/>
        <v/>
      </c>
      <c r="R480" s="1">
        <f t="shared" si="153"/>
        <v>1090.8</v>
      </c>
    </row>
    <row r="481" spans="1:18">
      <c r="A481" s="1">
        <v>28</v>
      </c>
      <c r="D481" s="1">
        <v>1</v>
      </c>
      <c r="E481" s="1">
        <v>1</v>
      </c>
      <c r="F481" s="1">
        <v>1</v>
      </c>
      <c r="G481" s="1"/>
      <c r="J481" s="1" t="str">
        <f t="shared" si="154"/>
        <v/>
      </c>
      <c r="K481" s="1" t="str">
        <f t="shared" si="155"/>
        <v/>
      </c>
      <c r="L481" s="1">
        <f t="shared" si="156"/>
        <v>172.8</v>
      </c>
      <c r="M481" s="1">
        <f t="shared" si="157"/>
        <v>360</v>
      </c>
      <c r="N481" s="1">
        <f t="shared" si="158"/>
        <v>540</v>
      </c>
      <c r="O481" s="1" t="str">
        <f t="shared" si="159"/>
        <v/>
      </c>
      <c r="P481" s="1" t="str">
        <f t="shared" si="160"/>
        <v/>
      </c>
      <c r="Q481" s="1" t="str">
        <f t="shared" si="161"/>
        <v/>
      </c>
      <c r="R481" s="1">
        <f t="shared" si="153"/>
        <v>1072.8</v>
      </c>
    </row>
    <row r="482" spans="1:18">
      <c r="A482" s="1">
        <v>29</v>
      </c>
      <c r="B482" s="1">
        <v>1</v>
      </c>
      <c r="D482" s="1">
        <v>1</v>
      </c>
      <c r="E482" s="1">
        <v>1</v>
      </c>
      <c r="F482" s="1">
        <v>1</v>
      </c>
      <c r="G482" s="1"/>
      <c r="J482" s="1">
        <f t="shared" si="154"/>
        <v>75.6</v>
      </c>
      <c r="K482" s="1" t="str">
        <f t="shared" si="155"/>
        <v/>
      </c>
      <c r="L482" s="1">
        <f t="shared" si="156"/>
        <v>172.8</v>
      </c>
      <c r="M482" s="1">
        <f t="shared" si="157"/>
        <v>360</v>
      </c>
      <c r="N482" s="1">
        <f t="shared" si="158"/>
        <v>540</v>
      </c>
      <c r="O482" s="1" t="str">
        <f t="shared" si="159"/>
        <v/>
      </c>
      <c r="P482" s="1" t="str">
        <f t="shared" si="160"/>
        <v/>
      </c>
      <c r="Q482" s="1" t="str">
        <f t="shared" si="161"/>
        <v/>
      </c>
      <c r="R482" s="1">
        <f t="shared" si="153"/>
        <v>1148.4</v>
      </c>
    </row>
    <row r="483" spans="1:18">
      <c r="A483" s="1">
        <v>30</v>
      </c>
      <c r="C483" s="1">
        <v>1</v>
      </c>
      <c r="D483" s="1">
        <v>1</v>
      </c>
      <c r="E483" s="1">
        <v>1</v>
      </c>
      <c r="F483" s="1">
        <v>1</v>
      </c>
      <c r="G483" s="1"/>
      <c r="J483" s="1" t="str">
        <f t="shared" si="154"/>
        <v/>
      </c>
      <c r="K483" s="1">
        <f t="shared" si="155"/>
        <v>115.2</v>
      </c>
      <c r="L483" s="1">
        <f t="shared" si="156"/>
        <v>172.8</v>
      </c>
      <c r="M483" s="1">
        <f t="shared" si="157"/>
        <v>360</v>
      </c>
      <c r="N483" s="1">
        <f t="shared" si="158"/>
        <v>540</v>
      </c>
      <c r="O483" s="1" t="str">
        <f t="shared" si="159"/>
        <v/>
      </c>
      <c r="P483" s="1" t="str">
        <f t="shared" si="160"/>
        <v/>
      </c>
      <c r="Q483" s="1" t="str">
        <f t="shared" si="161"/>
        <v/>
      </c>
      <c r="R483" s="1">
        <f t="shared" si="153"/>
        <v>1188</v>
      </c>
    </row>
    <row r="484" spans="1:18">
      <c r="A484" s="1">
        <v>31</v>
      </c>
      <c r="B484" s="1">
        <v>1</v>
      </c>
      <c r="C484" s="1">
        <v>1</v>
      </c>
      <c r="D484" s="1">
        <v>1</v>
      </c>
      <c r="E484" s="1">
        <v>1</v>
      </c>
      <c r="F484" s="1">
        <v>1</v>
      </c>
      <c r="G484" s="1"/>
      <c r="J484" s="1">
        <f t="shared" si="154"/>
        <v>75.6</v>
      </c>
      <c r="K484" s="1">
        <f t="shared" si="155"/>
        <v>115.2</v>
      </c>
      <c r="L484" s="1">
        <f t="shared" si="156"/>
        <v>172.8</v>
      </c>
      <c r="M484" s="1">
        <f t="shared" si="157"/>
        <v>360</v>
      </c>
      <c r="N484" s="1">
        <f t="shared" si="158"/>
        <v>540</v>
      </c>
      <c r="O484" s="1" t="str">
        <f t="shared" si="159"/>
        <v/>
      </c>
      <c r="P484" s="1" t="str">
        <f t="shared" si="160"/>
        <v/>
      </c>
      <c r="Q484" s="1" t="str">
        <f t="shared" si="161"/>
        <v/>
      </c>
      <c r="R484" s="1">
        <f t="shared" si="153"/>
        <v>1263.6</v>
      </c>
    </row>
    <row r="485" spans="1:18">
      <c r="A485" s="1">
        <v>32</v>
      </c>
      <c r="D485" s="1"/>
      <c r="F485" s="1"/>
      <c r="G485" s="1">
        <v>1</v>
      </c>
      <c r="J485" s="1" t="str">
        <f t="shared" si="154"/>
        <v/>
      </c>
      <c r="K485" s="1" t="str">
        <f t="shared" si="155"/>
        <v/>
      </c>
      <c r="L485" s="1" t="str">
        <f t="shared" si="156"/>
        <v/>
      </c>
      <c r="M485" s="1" t="str">
        <f t="shared" si="157"/>
        <v/>
      </c>
      <c r="N485" s="1" t="str">
        <f t="shared" si="158"/>
        <v/>
      </c>
      <c r="O485" s="1">
        <f t="shared" si="159"/>
        <v>1012.5</v>
      </c>
      <c r="P485" s="1" t="str">
        <f t="shared" si="160"/>
        <v/>
      </c>
      <c r="Q485" s="1" t="str">
        <f t="shared" si="161"/>
        <v/>
      </c>
      <c r="R485" s="1">
        <f t="shared" si="153"/>
        <v>1012.5</v>
      </c>
    </row>
    <row r="486" spans="1:18">
      <c r="A486" s="1">
        <v>33</v>
      </c>
      <c r="B486" s="1">
        <v>1</v>
      </c>
      <c r="D486" s="1"/>
      <c r="F486" s="1"/>
      <c r="G486" s="1">
        <v>1</v>
      </c>
      <c r="J486" s="1">
        <f t="shared" si="154"/>
        <v>75.6</v>
      </c>
      <c r="K486" s="1" t="str">
        <f t="shared" si="155"/>
        <v/>
      </c>
      <c r="L486" s="1" t="str">
        <f t="shared" si="156"/>
        <v/>
      </c>
      <c r="M486" s="1" t="str">
        <f t="shared" si="157"/>
        <v/>
      </c>
      <c r="N486" s="1" t="str">
        <f t="shared" si="158"/>
        <v/>
      </c>
      <c r="O486" s="1">
        <f t="shared" si="159"/>
        <v>1012.5</v>
      </c>
      <c r="P486" s="1" t="str">
        <f t="shared" si="160"/>
        <v/>
      </c>
      <c r="Q486" s="1" t="str">
        <f t="shared" si="161"/>
        <v/>
      </c>
      <c r="R486" s="1">
        <f t="shared" si="153"/>
        <v>1088.1</v>
      </c>
    </row>
    <row r="487" spans="1:18">
      <c r="A487" s="1">
        <v>34</v>
      </c>
      <c r="C487" s="1">
        <v>1</v>
      </c>
      <c r="D487" s="1"/>
      <c r="F487" s="1"/>
      <c r="G487" s="1">
        <v>1</v>
      </c>
      <c r="J487" s="1" t="str">
        <f t="shared" ref="J487:J517" si="162">IF(B487=1,$M$39,"")</f>
        <v/>
      </c>
      <c r="K487" s="1">
        <f t="shared" ref="K487:K517" si="163">IF(C487=1,$M$40,"")</f>
        <v>115.2</v>
      </c>
      <c r="L487" s="1" t="str">
        <f t="shared" ref="L487:L517" si="164">IF(D487=1,$M$41,"")</f>
        <v/>
      </c>
      <c r="M487" s="1" t="str">
        <f t="shared" ref="M487:M517" si="165">IF(E487=1,$M$42,"")</f>
        <v/>
      </c>
      <c r="N487" s="1" t="str">
        <f t="shared" ref="N487:N517" si="166">IF(F487=1,$M$43,"")</f>
        <v/>
      </c>
      <c r="O487" s="1">
        <f t="shared" ref="O487:O517" si="167">IF(G487=1,$M$44,"")</f>
        <v>1012.5</v>
      </c>
      <c r="P487" s="1" t="str">
        <f t="shared" ref="P487:P517" si="168">IF(H487=1,$M$45,"")</f>
        <v/>
      </c>
      <c r="Q487" s="1" t="str">
        <f t="shared" ref="Q487:Q517" si="169">IF(I487=1,$M$46,"")</f>
        <v/>
      </c>
      <c r="R487" s="1">
        <f t="shared" si="153"/>
        <v>1127.7</v>
      </c>
    </row>
    <row r="488" spans="1:18">
      <c r="A488" s="1">
        <v>35</v>
      </c>
      <c r="B488" s="1">
        <v>1</v>
      </c>
      <c r="C488" s="1">
        <v>1</v>
      </c>
      <c r="D488" s="1"/>
      <c r="F488" s="1"/>
      <c r="G488" s="1">
        <v>1</v>
      </c>
      <c r="J488" s="1">
        <f t="shared" si="162"/>
        <v>75.6</v>
      </c>
      <c r="K488" s="1">
        <f t="shared" si="163"/>
        <v>115.2</v>
      </c>
      <c r="L488" s="1" t="str">
        <f t="shared" si="164"/>
        <v/>
      </c>
      <c r="M488" s="1" t="str">
        <f t="shared" si="165"/>
        <v/>
      </c>
      <c r="N488" s="1" t="str">
        <f t="shared" si="166"/>
        <v/>
      </c>
      <c r="O488" s="1">
        <f t="shared" si="167"/>
        <v>1012.5</v>
      </c>
      <c r="P488" s="1" t="str">
        <f t="shared" si="168"/>
        <v/>
      </c>
      <c r="Q488" s="1" t="str">
        <f t="shared" si="169"/>
        <v/>
      </c>
      <c r="R488" s="1">
        <f t="shared" si="153"/>
        <v>1203.3</v>
      </c>
    </row>
    <row r="489" spans="1:18">
      <c r="A489" s="1">
        <v>36</v>
      </c>
      <c r="D489" s="1">
        <v>1</v>
      </c>
      <c r="F489" s="1"/>
      <c r="G489" s="1">
        <v>1</v>
      </c>
      <c r="J489" s="1" t="str">
        <f t="shared" si="162"/>
        <v/>
      </c>
      <c r="K489" s="1" t="str">
        <f t="shared" si="163"/>
        <v/>
      </c>
      <c r="L489" s="1">
        <f t="shared" si="164"/>
        <v>172.8</v>
      </c>
      <c r="M489" s="1" t="str">
        <f t="shared" si="165"/>
        <v/>
      </c>
      <c r="N489" s="1" t="str">
        <f t="shared" si="166"/>
        <v/>
      </c>
      <c r="O489" s="1">
        <f t="shared" si="167"/>
        <v>1012.5</v>
      </c>
      <c r="P489" s="1" t="str">
        <f t="shared" si="168"/>
        <v/>
      </c>
      <c r="Q489" s="1" t="str">
        <f t="shared" si="169"/>
        <v/>
      </c>
      <c r="R489" s="1">
        <f t="shared" si="153"/>
        <v>1185.3</v>
      </c>
    </row>
    <row r="490" spans="1:18">
      <c r="A490" s="1">
        <v>37</v>
      </c>
      <c r="B490" s="1">
        <v>1</v>
      </c>
      <c r="D490" s="1">
        <v>1</v>
      </c>
      <c r="F490" s="1"/>
      <c r="G490" s="1">
        <v>1</v>
      </c>
      <c r="J490" s="1">
        <f t="shared" si="162"/>
        <v>75.6</v>
      </c>
      <c r="K490" s="1" t="str">
        <f t="shared" si="163"/>
        <v/>
      </c>
      <c r="L490" s="1">
        <f t="shared" si="164"/>
        <v>172.8</v>
      </c>
      <c r="M490" s="1" t="str">
        <f t="shared" si="165"/>
        <v/>
      </c>
      <c r="N490" s="1" t="str">
        <f t="shared" si="166"/>
        <v/>
      </c>
      <c r="O490" s="1">
        <f t="shared" si="167"/>
        <v>1012.5</v>
      </c>
      <c r="P490" s="1" t="str">
        <f t="shared" si="168"/>
        <v/>
      </c>
      <c r="Q490" s="1" t="str">
        <f t="shared" si="169"/>
        <v/>
      </c>
      <c r="R490" s="1">
        <f t="shared" si="153"/>
        <v>1260.9</v>
      </c>
    </row>
    <row r="491" spans="1:18">
      <c r="A491" s="1">
        <v>38</v>
      </c>
      <c r="C491" s="1">
        <v>1</v>
      </c>
      <c r="D491" s="1">
        <v>1</v>
      </c>
      <c r="F491" s="1"/>
      <c r="G491" s="1">
        <v>1</v>
      </c>
      <c r="J491" s="1" t="str">
        <f t="shared" si="162"/>
        <v/>
      </c>
      <c r="K491" s="1">
        <f t="shared" si="163"/>
        <v>115.2</v>
      </c>
      <c r="L491" s="1">
        <f t="shared" si="164"/>
        <v>172.8</v>
      </c>
      <c r="M491" s="1" t="str">
        <f t="shared" si="165"/>
        <v/>
      </c>
      <c r="N491" s="1" t="str">
        <f t="shared" si="166"/>
        <v/>
      </c>
      <c r="O491" s="1">
        <f t="shared" si="167"/>
        <v>1012.5</v>
      </c>
      <c r="P491" s="1" t="str">
        <f t="shared" si="168"/>
        <v/>
      </c>
      <c r="Q491" s="1" t="str">
        <f t="shared" si="169"/>
        <v/>
      </c>
      <c r="R491" s="1">
        <f t="shared" si="153"/>
        <v>1300.5</v>
      </c>
    </row>
    <row r="492" spans="1:18">
      <c r="A492" s="1">
        <v>39</v>
      </c>
      <c r="B492" s="1">
        <v>1</v>
      </c>
      <c r="C492" s="1">
        <v>1</v>
      </c>
      <c r="D492" s="1">
        <v>1</v>
      </c>
      <c r="F492" s="1"/>
      <c r="G492" s="1">
        <v>1</v>
      </c>
      <c r="J492" s="1">
        <f t="shared" si="162"/>
        <v>75.6</v>
      </c>
      <c r="K492" s="1">
        <f t="shared" si="163"/>
        <v>115.2</v>
      </c>
      <c r="L492" s="1">
        <f t="shared" si="164"/>
        <v>172.8</v>
      </c>
      <c r="M492" s="1" t="str">
        <f t="shared" si="165"/>
        <v/>
      </c>
      <c r="N492" s="1" t="str">
        <f t="shared" si="166"/>
        <v/>
      </c>
      <c r="O492" s="1">
        <f t="shared" si="167"/>
        <v>1012.5</v>
      </c>
      <c r="P492" s="1" t="str">
        <f t="shared" si="168"/>
        <v/>
      </c>
      <c r="Q492" s="1" t="str">
        <f t="shared" si="169"/>
        <v/>
      </c>
      <c r="R492" s="1">
        <f t="shared" si="153"/>
        <v>1376.1</v>
      </c>
    </row>
    <row r="493" spans="1:18">
      <c r="A493" s="1">
        <v>40</v>
      </c>
      <c r="D493" s="1"/>
      <c r="E493" s="1">
        <v>1</v>
      </c>
      <c r="F493" s="1"/>
      <c r="G493" s="1">
        <v>1</v>
      </c>
      <c r="J493" s="1" t="str">
        <f t="shared" si="162"/>
        <v/>
      </c>
      <c r="K493" s="1" t="str">
        <f t="shared" si="163"/>
        <v/>
      </c>
      <c r="L493" s="1" t="str">
        <f t="shared" si="164"/>
        <v/>
      </c>
      <c r="M493" s="1">
        <f t="shared" si="165"/>
        <v>360</v>
      </c>
      <c r="N493" s="1" t="str">
        <f t="shared" si="166"/>
        <v/>
      </c>
      <c r="O493" s="1">
        <f t="shared" si="167"/>
        <v>1012.5</v>
      </c>
      <c r="P493" s="1" t="str">
        <f t="shared" si="168"/>
        <v/>
      </c>
      <c r="Q493" s="1" t="str">
        <f t="shared" si="169"/>
        <v/>
      </c>
      <c r="R493" s="1">
        <f t="shared" si="153"/>
        <v>1372.5</v>
      </c>
    </row>
    <row r="494" spans="1:18">
      <c r="A494" s="1">
        <v>41</v>
      </c>
      <c r="B494" s="1">
        <v>1</v>
      </c>
      <c r="D494" s="1"/>
      <c r="E494" s="1">
        <v>1</v>
      </c>
      <c r="F494" s="1"/>
      <c r="G494" s="1">
        <v>1</v>
      </c>
      <c r="J494" s="1">
        <f t="shared" si="162"/>
        <v>75.6</v>
      </c>
      <c r="K494" s="1" t="str">
        <f t="shared" si="163"/>
        <v/>
      </c>
      <c r="L494" s="1" t="str">
        <f t="shared" si="164"/>
        <v/>
      </c>
      <c r="M494" s="1">
        <f t="shared" si="165"/>
        <v>360</v>
      </c>
      <c r="N494" s="1" t="str">
        <f t="shared" si="166"/>
        <v/>
      </c>
      <c r="O494" s="1">
        <f t="shared" si="167"/>
        <v>1012.5</v>
      </c>
      <c r="P494" s="1" t="str">
        <f t="shared" si="168"/>
        <v/>
      </c>
      <c r="Q494" s="1" t="str">
        <f t="shared" si="169"/>
        <v/>
      </c>
      <c r="R494" s="1">
        <f t="shared" si="153"/>
        <v>1448.1</v>
      </c>
    </row>
    <row r="495" spans="1:18">
      <c r="A495" s="1">
        <v>42</v>
      </c>
      <c r="C495" s="1">
        <v>1</v>
      </c>
      <c r="D495" s="1"/>
      <c r="E495" s="1">
        <v>1</v>
      </c>
      <c r="F495" s="1"/>
      <c r="G495" s="1">
        <v>1</v>
      </c>
      <c r="J495" s="1" t="str">
        <f t="shared" si="162"/>
        <v/>
      </c>
      <c r="K495" s="1">
        <f t="shared" si="163"/>
        <v>115.2</v>
      </c>
      <c r="L495" s="1" t="str">
        <f t="shared" si="164"/>
        <v/>
      </c>
      <c r="M495" s="1">
        <f t="shared" si="165"/>
        <v>360</v>
      </c>
      <c r="N495" s="1" t="str">
        <f t="shared" si="166"/>
        <v/>
      </c>
      <c r="O495" s="1">
        <f t="shared" si="167"/>
        <v>1012.5</v>
      </c>
      <c r="P495" s="1" t="str">
        <f t="shared" si="168"/>
        <v/>
      </c>
      <c r="Q495" s="1" t="str">
        <f t="shared" si="169"/>
        <v/>
      </c>
      <c r="R495" s="1">
        <f t="shared" si="153"/>
        <v>1487.7</v>
      </c>
    </row>
    <row r="496" spans="1:18">
      <c r="A496" s="1">
        <v>43</v>
      </c>
      <c r="B496" s="1">
        <v>1</v>
      </c>
      <c r="C496" s="1">
        <v>1</v>
      </c>
      <c r="D496" s="1"/>
      <c r="E496" s="1">
        <v>1</v>
      </c>
      <c r="F496" s="1"/>
      <c r="G496" s="1">
        <v>1</v>
      </c>
      <c r="J496" s="1">
        <f t="shared" si="162"/>
        <v>75.6</v>
      </c>
      <c r="K496" s="1">
        <f t="shared" si="163"/>
        <v>115.2</v>
      </c>
      <c r="L496" s="1" t="str">
        <f t="shared" si="164"/>
        <v/>
      </c>
      <c r="M496" s="1">
        <f t="shared" si="165"/>
        <v>360</v>
      </c>
      <c r="N496" s="1" t="str">
        <f t="shared" si="166"/>
        <v/>
      </c>
      <c r="O496" s="1">
        <f t="shared" si="167"/>
        <v>1012.5</v>
      </c>
      <c r="P496" s="1" t="str">
        <f t="shared" si="168"/>
        <v/>
      </c>
      <c r="Q496" s="1" t="str">
        <f t="shared" si="169"/>
        <v/>
      </c>
      <c r="R496" s="1">
        <f t="shared" si="153"/>
        <v>1563.3</v>
      </c>
    </row>
    <row r="497" spans="1:18">
      <c r="A497" s="1">
        <v>44</v>
      </c>
      <c r="D497" s="1">
        <v>1</v>
      </c>
      <c r="E497" s="1">
        <v>1</v>
      </c>
      <c r="F497" s="1"/>
      <c r="G497" s="1">
        <v>1</v>
      </c>
      <c r="J497" s="1" t="str">
        <f t="shared" si="162"/>
        <v/>
      </c>
      <c r="K497" s="1" t="str">
        <f t="shared" si="163"/>
        <v/>
      </c>
      <c r="L497" s="1">
        <f t="shared" si="164"/>
        <v>172.8</v>
      </c>
      <c r="M497" s="1">
        <f t="shared" si="165"/>
        <v>360</v>
      </c>
      <c r="N497" s="1" t="str">
        <f t="shared" si="166"/>
        <v/>
      </c>
      <c r="O497" s="1">
        <f t="shared" si="167"/>
        <v>1012.5</v>
      </c>
      <c r="P497" s="1" t="str">
        <f t="shared" si="168"/>
        <v/>
      </c>
      <c r="Q497" s="1" t="str">
        <f t="shared" si="169"/>
        <v/>
      </c>
      <c r="R497" s="1">
        <f t="shared" si="153"/>
        <v>1545.3</v>
      </c>
    </row>
    <row r="498" spans="1:18">
      <c r="A498" s="1">
        <v>45</v>
      </c>
      <c r="B498" s="1">
        <v>1</v>
      </c>
      <c r="D498" s="1">
        <v>1</v>
      </c>
      <c r="E498" s="1">
        <v>1</v>
      </c>
      <c r="F498" s="1"/>
      <c r="G498" s="1">
        <v>1</v>
      </c>
      <c r="J498" s="1">
        <f t="shared" si="162"/>
        <v>75.6</v>
      </c>
      <c r="K498" s="1" t="str">
        <f t="shared" si="163"/>
        <v/>
      </c>
      <c r="L498" s="1">
        <f t="shared" si="164"/>
        <v>172.8</v>
      </c>
      <c r="M498" s="1">
        <f t="shared" si="165"/>
        <v>360</v>
      </c>
      <c r="N498" s="1" t="str">
        <f t="shared" si="166"/>
        <v/>
      </c>
      <c r="O498" s="1">
        <f t="shared" si="167"/>
        <v>1012.5</v>
      </c>
      <c r="P498" s="1" t="str">
        <f t="shared" si="168"/>
        <v/>
      </c>
      <c r="Q498" s="1" t="str">
        <f t="shared" si="169"/>
        <v/>
      </c>
      <c r="R498" s="1">
        <f t="shared" si="153"/>
        <v>1620.9</v>
      </c>
    </row>
    <row r="499" spans="1:18">
      <c r="A499" s="1">
        <v>46</v>
      </c>
      <c r="C499" s="1">
        <v>1</v>
      </c>
      <c r="D499" s="1">
        <v>1</v>
      </c>
      <c r="E499" s="1">
        <v>1</v>
      </c>
      <c r="F499" s="1"/>
      <c r="G499" s="1">
        <v>1</v>
      </c>
      <c r="J499" s="1" t="str">
        <f t="shared" si="162"/>
        <v/>
      </c>
      <c r="K499" s="1">
        <f t="shared" si="163"/>
        <v>115.2</v>
      </c>
      <c r="L499" s="1">
        <f t="shared" si="164"/>
        <v>172.8</v>
      </c>
      <c r="M499" s="1">
        <f t="shared" si="165"/>
        <v>360</v>
      </c>
      <c r="N499" s="1" t="str">
        <f t="shared" si="166"/>
        <v/>
      </c>
      <c r="O499" s="1">
        <f t="shared" si="167"/>
        <v>1012.5</v>
      </c>
      <c r="P499" s="1" t="str">
        <f t="shared" si="168"/>
        <v/>
      </c>
      <c r="Q499" s="1" t="str">
        <f t="shared" si="169"/>
        <v/>
      </c>
      <c r="R499" s="1">
        <f t="shared" si="153"/>
        <v>1660.5</v>
      </c>
    </row>
    <row r="500" spans="1:18">
      <c r="A500" s="1">
        <v>47</v>
      </c>
      <c r="B500" s="1">
        <v>1</v>
      </c>
      <c r="C500" s="1">
        <v>1</v>
      </c>
      <c r="D500" s="1">
        <v>1</v>
      </c>
      <c r="E500" s="1">
        <v>1</v>
      </c>
      <c r="F500" s="1"/>
      <c r="G500" s="1">
        <v>1</v>
      </c>
      <c r="J500" s="1">
        <f t="shared" si="162"/>
        <v>75.6</v>
      </c>
      <c r="K500" s="1">
        <f t="shared" si="163"/>
        <v>115.2</v>
      </c>
      <c r="L500" s="1">
        <f t="shared" si="164"/>
        <v>172.8</v>
      </c>
      <c r="M500" s="1">
        <f t="shared" si="165"/>
        <v>360</v>
      </c>
      <c r="N500" s="1" t="str">
        <f t="shared" si="166"/>
        <v/>
      </c>
      <c r="O500" s="1">
        <f t="shared" si="167"/>
        <v>1012.5</v>
      </c>
      <c r="P500" s="1" t="str">
        <f t="shared" si="168"/>
        <v/>
      </c>
      <c r="Q500" s="1" t="str">
        <f t="shared" si="169"/>
        <v/>
      </c>
      <c r="R500" s="1">
        <f t="shared" si="153"/>
        <v>1736.1</v>
      </c>
    </row>
    <row r="501" spans="1:18">
      <c r="A501" s="1">
        <v>48</v>
      </c>
      <c r="D501" s="1"/>
      <c r="F501" s="1">
        <v>1</v>
      </c>
      <c r="G501" s="1">
        <v>1</v>
      </c>
      <c r="J501" s="1" t="str">
        <f t="shared" si="162"/>
        <v/>
      </c>
      <c r="K501" s="1" t="str">
        <f t="shared" si="163"/>
        <v/>
      </c>
      <c r="L501" s="1" t="str">
        <f t="shared" si="164"/>
        <v/>
      </c>
      <c r="M501" s="1" t="str">
        <f t="shared" si="165"/>
        <v/>
      </c>
      <c r="N501" s="1">
        <f t="shared" si="166"/>
        <v>540</v>
      </c>
      <c r="O501" s="1">
        <f t="shared" si="167"/>
        <v>1012.5</v>
      </c>
      <c r="P501" s="1" t="str">
        <f t="shared" si="168"/>
        <v/>
      </c>
      <c r="Q501" s="1" t="str">
        <f t="shared" si="169"/>
        <v/>
      </c>
      <c r="R501" s="1">
        <f t="shared" si="153"/>
        <v>1552.5</v>
      </c>
    </row>
    <row r="502" spans="1:18">
      <c r="A502" s="1">
        <v>49</v>
      </c>
      <c r="B502" s="1">
        <v>1</v>
      </c>
      <c r="D502" s="1"/>
      <c r="F502" s="1">
        <v>1</v>
      </c>
      <c r="G502" s="1">
        <v>1</v>
      </c>
      <c r="J502" s="1">
        <f t="shared" si="162"/>
        <v>75.6</v>
      </c>
      <c r="K502" s="1" t="str">
        <f t="shared" si="163"/>
        <v/>
      </c>
      <c r="L502" s="1" t="str">
        <f t="shared" si="164"/>
        <v/>
      </c>
      <c r="M502" s="1" t="str">
        <f t="shared" si="165"/>
        <v/>
      </c>
      <c r="N502" s="1">
        <f t="shared" si="166"/>
        <v>540</v>
      </c>
      <c r="O502" s="1">
        <f t="shared" si="167"/>
        <v>1012.5</v>
      </c>
      <c r="P502" s="1" t="str">
        <f t="shared" si="168"/>
        <v/>
      </c>
      <c r="Q502" s="1" t="str">
        <f t="shared" si="169"/>
        <v/>
      </c>
      <c r="R502" s="1">
        <f t="shared" si="153"/>
        <v>1628.1</v>
      </c>
    </row>
    <row r="503" spans="1:18">
      <c r="A503" s="1">
        <v>50</v>
      </c>
      <c r="C503" s="1">
        <v>1</v>
      </c>
      <c r="D503" s="1"/>
      <c r="F503" s="1">
        <v>1</v>
      </c>
      <c r="G503" s="1">
        <v>1</v>
      </c>
      <c r="J503" s="1" t="str">
        <f t="shared" si="162"/>
        <v/>
      </c>
      <c r="K503" s="1">
        <f t="shared" si="163"/>
        <v>115.2</v>
      </c>
      <c r="L503" s="1" t="str">
        <f t="shared" si="164"/>
        <v/>
      </c>
      <c r="M503" s="1" t="str">
        <f t="shared" si="165"/>
        <v/>
      </c>
      <c r="N503" s="1">
        <f t="shared" si="166"/>
        <v>540</v>
      </c>
      <c r="O503" s="1">
        <f t="shared" si="167"/>
        <v>1012.5</v>
      </c>
      <c r="P503" s="1" t="str">
        <f t="shared" si="168"/>
        <v/>
      </c>
      <c r="Q503" s="1" t="str">
        <f t="shared" si="169"/>
        <v/>
      </c>
      <c r="R503" s="1">
        <f t="shared" si="153"/>
        <v>1667.7</v>
      </c>
    </row>
    <row r="504" spans="1:18">
      <c r="A504" s="1">
        <v>51</v>
      </c>
      <c r="B504" s="1">
        <v>1</v>
      </c>
      <c r="C504" s="1">
        <v>1</v>
      </c>
      <c r="D504" s="1"/>
      <c r="F504" s="1">
        <v>1</v>
      </c>
      <c r="G504" s="1">
        <v>1</v>
      </c>
      <c r="J504" s="1">
        <f t="shared" si="162"/>
        <v>75.6</v>
      </c>
      <c r="K504" s="1">
        <f t="shared" si="163"/>
        <v>115.2</v>
      </c>
      <c r="L504" s="1" t="str">
        <f t="shared" si="164"/>
        <v/>
      </c>
      <c r="M504" s="1" t="str">
        <f t="shared" si="165"/>
        <v/>
      </c>
      <c r="N504" s="1">
        <f t="shared" si="166"/>
        <v>540</v>
      </c>
      <c r="O504" s="1">
        <f t="shared" si="167"/>
        <v>1012.5</v>
      </c>
      <c r="P504" s="1" t="str">
        <f t="shared" si="168"/>
        <v/>
      </c>
      <c r="Q504" s="1" t="str">
        <f t="shared" si="169"/>
        <v/>
      </c>
      <c r="R504" s="1">
        <f t="shared" si="153"/>
        <v>1743.3</v>
      </c>
    </row>
    <row r="505" spans="1:18">
      <c r="A505" s="1">
        <v>52</v>
      </c>
      <c r="D505" s="1">
        <v>1</v>
      </c>
      <c r="F505" s="1">
        <v>1</v>
      </c>
      <c r="G505" s="1">
        <v>1</v>
      </c>
      <c r="J505" s="1" t="str">
        <f t="shared" si="162"/>
        <v/>
      </c>
      <c r="K505" s="1" t="str">
        <f t="shared" si="163"/>
        <v/>
      </c>
      <c r="L505" s="1">
        <f t="shared" si="164"/>
        <v>172.8</v>
      </c>
      <c r="M505" s="1" t="str">
        <f t="shared" si="165"/>
        <v/>
      </c>
      <c r="N505" s="1">
        <f t="shared" si="166"/>
        <v>540</v>
      </c>
      <c r="O505" s="1">
        <f t="shared" si="167"/>
        <v>1012.5</v>
      </c>
      <c r="P505" s="1" t="str">
        <f t="shared" si="168"/>
        <v/>
      </c>
      <c r="Q505" s="1" t="str">
        <f t="shared" si="169"/>
        <v/>
      </c>
      <c r="R505" s="1">
        <f t="shared" si="153"/>
        <v>1725.3</v>
      </c>
    </row>
    <row r="506" spans="1:18">
      <c r="A506" s="1">
        <v>53</v>
      </c>
      <c r="B506" s="1">
        <v>1</v>
      </c>
      <c r="D506" s="1">
        <v>1</v>
      </c>
      <c r="F506" s="1">
        <v>1</v>
      </c>
      <c r="G506" s="1">
        <v>1</v>
      </c>
      <c r="J506" s="1">
        <f t="shared" si="162"/>
        <v>75.6</v>
      </c>
      <c r="K506" s="1" t="str">
        <f t="shared" si="163"/>
        <v/>
      </c>
      <c r="L506" s="1">
        <f t="shared" si="164"/>
        <v>172.8</v>
      </c>
      <c r="M506" s="1" t="str">
        <f t="shared" si="165"/>
        <v/>
      </c>
      <c r="N506" s="1">
        <f t="shared" si="166"/>
        <v>540</v>
      </c>
      <c r="O506" s="1">
        <f t="shared" si="167"/>
        <v>1012.5</v>
      </c>
      <c r="P506" s="1" t="str">
        <f t="shared" si="168"/>
        <v/>
      </c>
      <c r="Q506" s="1" t="str">
        <f t="shared" si="169"/>
        <v/>
      </c>
      <c r="R506" s="1">
        <f t="shared" si="153"/>
        <v>1800.9</v>
      </c>
    </row>
    <row r="507" spans="1:18">
      <c r="A507" s="1">
        <v>54</v>
      </c>
      <c r="C507" s="1">
        <v>1</v>
      </c>
      <c r="D507" s="1">
        <v>1</v>
      </c>
      <c r="F507" s="1">
        <v>1</v>
      </c>
      <c r="G507" s="1">
        <v>1</v>
      </c>
      <c r="J507" s="1" t="str">
        <f t="shared" si="162"/>
        <v/>
      </c>
      <c r="K507" s="1">
        <f t="shared" si="163"/>
        <v>115.2</v>
      </c>
      <c r="L507" s="1">
        <f t="shared" si="164"/>
        <v>172.8</v>
      </c>
      <c r="M507" s="1" t="str">
        <f t="shared" si="165"/>
        <v/>
      </c>
      <c r="N507" s="1">
        <f t="shared" si="166"/>
        <v>540</v>
      </c>
      <c r="O507" s="1">
        <f t="shared" si="167"/>
        <v>1012.5</v>
      </c>
      <c r="P507" s="1" t="str">
        <f t="shared" si="168"/>
        <v/>
      </c>
      <c r="Q507" s="1" t="str">
        <f t="shared" si="169"/>
        <v/>
      </c>
      <c r="R507" s="1">
        <f t="shared" si="153"/>
        <v>1840.5</v>
      </c>
    </row>
    <row r="508" spans="1:18">
      <c r="A508" s="1">
        <v>55</v>
      </c>
      <c r="B508" s="1">
        <v>1</v>
      </c>
      <c r="C508" s="1">
        <v>1</v>
      </c>
      <c r="D508" s="1">
        <v>1</v>
      </c>
      <c r="F508" s="1">
        <v>1</v>
      </c>
      <c r="G508" s="1">
        <v>1</v>
      </c>
      <c r="J508" s="1">
        <f t="shared" si="162"/>
        <v>75.6</v>
      </c>
      <c r="K508" s="1">
        <f t="shared" si="163"/>
        <v>115.2</v>
      </c>
      <c r="L508" s="1">
        <f t="shared" si="164"/>
        <v>172.8</v>
      </c>
      <c r="M508" s="1" t="str">
        <f t="shared" si="165"/>
        <v/>
      </c>
      <c r="N508" s="1">
        <f t="shared" si="166"/>
        <v>540</v>
      </c>
      <c r="O508" s="1">
        <f t="shared" si="167"/>
        <v>1012.5</v>
      </c>
      <c r="P508" s="1" t="str">
        <f t="shared" si="168"/>
        <v/>
      </c>
      <c r="Q508" s="1" t="str">
        <f t="shared" si="169"/>
        <v/>
      </c>
      <c r="R508" s="1">
        <f t="shared" si="153"/>
        <v>1916.1</v>
      </c>
    </row>
    <row r="509" spans="1:18">
      <c r="A509" s="1">
        <v>56</v>
      </c>
      <c r="D509" s="1"/>
      <c r="E509" s="1">
        <v>1</v>
      </c>
      <c r="F509" s="1">
        <v>1</v>
      </c>
      <c r="G509" s="1">
        <v>1</v>
      </c>
      <c r="J509" s="1" t="str">
        <f t="shared" si="162"/>
        <v/>
      </c>
      <c r="K509" s="1" t="str">
        <f t="shared" si="163"/>
        <v/>
      </c>
      <c r="L509" s="1" t="str">
        <f t="shared" si="164"/>
        <v/>
      </c>
      <c r="M509" s="1">
        <f t="shared" si="165"/>
        <v>360</v>
      </c>
      <c r="N509" s="1">
        <f t="shared" si="166"/>
        <v>540</v>
      </c>
      <c r="O509" s="1">
        <f t="shared" si="167"/>
        <v>1012.5</v>
      </c>
      <c r="P509" s="1" t="str">
        <f t="shared" si="168"/>
        <v/>
      </c>
      <c r="Q509" s="1" t="str">
        <f t="shared" si="169"/>
        <v/>
      </c>
      <c r="R509" s="1">
        <f t="shared" si="153"/>
        <v>1912.5</v>
      </c>
    </row>
    <row r="510" spans="1:18">
      <c r="A510" s="1">
        <v>57</v>
      </c>
      <c r="B510" s="1">
        <v>1</v>
      </c>
      <c r="D510" s="1"/>
      <c r="E510" s="1">
        <v>1</v>
      </c>
      <c r="F510" s="1">
        <v>1</v>
      </c>
      <c r="G510" s="1">
        <v>1</v>
      </c>
      <c r="J510" s="1">
        <f t="shared" si="162"/>
        <v>75.6</v>
      </c>
      <c r="K510" s="1" t="str">
        <f t="shared" si="163"/>
        <v/>
      </c>
      <c r="L510" s="1" t="str">
        <f t="shared" si="164"/>
        <v/>
      </c>
      <c r="M510" s="1">
        <f t="shared" si="165"/>
        <v>360</v>
      </c>
      <c r="N510" s="1">
        <f t="shared" si="166"/>
        <v>540</v>
      </c>
      <c r="O510" s="1">
        <f t="shared" si="167"/>
        <v>1012.5</v>
      </c>
      <c r="P510" s="1" t="str">
        <f t="shared" si="168"/>
        <v/>
      </c>
      <c r="Q510" s="1" t="str">
        <f t="shared" si="169"/>
        <v/>
      </c>
      <c r="R510" s="1">
        <f t="shared" si="153"/>
        <v>1988.1</v>
      </c>
    </row>
    <row r="511" spans="1:18">
      <c r="A511" s="1">
        <v>58</v>
      </c>
      <c r="C511" s="1">
        <v>1</v>
      </c>
      <c r="D511" s="1"/>
      <c r="E511" s="1">
        <v>1</v>
      </c>
      <c r="F511" s="1">
        <v>1</v>
      </c>
      <c r="G511" s="1">
        <v>1</v>
      </c>
      <c r="J511" s="1" t="str">
        <f t="shared" si="162"/>
        <v/>
      </c>
      <c r="K511" s="1">
        <f t="shared" si="163"/>
        <v>115.2</v>
      </c>
      <c r="L511" s="1" t="str">
        <f t="shared" si="164"/>
        <v/>
      </c>
      <c r="M511" s="1">
        <f t="shared" si="165"/>
        <v>360</v>
      </c>
      <c r="N511" s="1">
        <f t="shared" si="166"/>
        <v>540</v>
      </c>
      <c r="O511" s="1">
        <f t="shared" si="167"/>
        <v>1012.5</v>
      </c>
      <c r="P511" s="1" t="str">
        <f t="shared" si="168"/>
        <v/>
      </c>
      <c r="Q511" s="1" t="str">
        <f t="shared" si="169"/>
        <v/>
      </c>
      <c r="R511" s="1">
        <f t="shared" si="153"/>
        <v>2027.7</v>
      </c>
    </row>
    <row r="512" spans="1:18">
      <c r="A512" s="1">
        <v>59</v>
      </c>
      <c r="B512" s="1">
        <v>1</v>
      </c>
      <c r="C512" s="1">
        <v>1</v>
      </c>
      <c r="D512" s="1"/>
      <c r="E512" s="1">
        <v>1</v>
      </c>
      <c r="F512" s="1">
        <v>1</v>
      </c>
      <c r="G512" s="1">
        <v>1</v>
      </c>
      <c r="J512" s="1">
        <f t="shared" si="162"/>
        <v>75.6</v>
      </c>
      <c r="K512" s="1">
        <f t="shared" si="163"/>
        <v>115.2</v>
      </c>
      <c r="L512" s="1" t="str">
        <f t="shared" si="164"/>
        <v/>
      </c>
      <c r="M512" s="1">
        <f t="shared" si="165"/>
        <v>360</v>
      </c>
      <c r="N512" s="1">
        <f t="shared" si="166"/>
        <v>540</v>
      </c>
      <c r="O512" s="1">
        <f t="shared" si="167"/>
        <v>1012.5</v>
      </c>
      <c r="P512" s="1" t="str">
        <f t="shared" si="168"/>
        <v/>
      </c>
      <c r="Q512" s="1" t="str">
        <f t="shared" si="169"/>
        <v/>
      </c>
      <c r="R512" s="1">
        <f t="shared" si="153"/>
        <v>2103.3</v>
      </c>
    </row>
    <row r="513" spans="1:18">
      <c r="A513" s="1">
        <v>60</v>
      </c>
      <c r="D513" s="1">
        <v>1</v>
      </c>
      <c r="E513" s="1">
        <v>1</v>
      </c>
      <c r="F513" s="1">
        <v>1</v>
      </c>
      <c r="G513" s="1">
        <v>1</v>
      </c>
      <c r="J513" s="1" t="str">
        <f t="shared" si="162"/>
        <v/>
      </c>
      <c r="K513" s="1" t="str">
        <f t="shared" si="163"/>
        <v/>
      </c>
      <c r="L513" s="1">
        <f t="shared" si="164"/>
        <v>172.8</v>
      </c>
      <c r="M513" s="1">
        <f t="shared" si="165"/>
        <v>360</v>
      </c>
      <c r="N513" s="1">
        <f t="shared" si="166"/>
        <v>540</v>
      </c>
      <c r="O513" s="1">
        <f t="shared" si="167"/>
        <v>1012.5</v>
      </c>
      <c r="P513" s="1" t="str">
        <f t="shared" si="168"/>
        <v/>
      </c>
      <c r="Q513" s="1" t="str">
        <f t="shared" si="169"/>
        <v/>
      </c>
      <c r="R513" s="1">
        <f t="shared" si="153"/>
        <v>2085.3</v>
      </c>
    </row>
    <row r="514" spans="1:18">
      <c r="A514" s="1">
        <v>61</v>
      </c>
      <c r="B514" s="1">
        <v>1</v>
      </c>
      <c r="D514" s="1">
        <v>1</v>
      </c>
      <c r="E514" s="1">
        <v>1</v>
      </c>
      <c r="F514" s="1">
        <v>1</v>
      </c>
      <c r="G514" s="1">
        <v>1</v>
      </c>
      <c r="J514" s="1">
        <f t="shared" si="162"/>
        <v>75.6</v>
      </c>
      <c r="K514" s="1" t="str">
        <f t="shared" si="163"/>
        <v/>
      </c>
      <c r="L514" s="1">
        <f t="shared" si="164"/>
        <v>172.8</v>
      </c>
      <c r="M514" s="1">
        <f t="shared" si="165"/>
        <v>360</v>
      </c>
      <c r="N514" s="1">
        <f t="shared" si="166"/>
        <v>540</v>
      </c>
      <c r="O514" s="1">
        <f t="shared" si="167"/>
        <v>1012.5</v>
      </c>
      <c r="P514" s="1" t="str">
        <f t="shared" si="168"/>
        <v/>
      </c>
      <c r="Q514" s="1" t="str">
        <f t="shared" si="169"/>
        <v/>
      </c>
      <c r="R514" s="1">
        <f t="shared" si="153"/>
        <v>2160.9</v>
      </c>
    </row>
    <row r="515" spans="1:18">
      <c r="A515" s="1">
        <v>62</v>
      </c>
      <c r="C515" s="1">
        <v>1</v>
      </c>
      <c r="D515" s="1">
        <v>1</v>
      </c>
      <c r="E515" s="1">
        <v>1</v>
      </c>
      <c r="F515" s="1">
        <v>1</v>
      </c>
      <c r="G515" s="1">
        <v>1</v>
      </c>
      <c r="J515" s="1" t="str">
        <f t="shared" si="162"/>
        <v/>
      </c>
      <c r="K515" s="1">
        <f t="shared" si="163"/>
        <v>115.2</v>
      </c>
      <c r="L515" s="1">
        <f t="shared" si="164"/>
        <v>172.8</v>
      </c>
      <c r="M515" s="1">
        <f t="shared" si="165"/>
        <v>360</v>
      </c>
      <c r="N515" s="1">
        <f t="shared" si="166"/>
        <v>540</v>
      </c>
      <c r="O515" s="1">
        <f t="shared" si="167"/>
        <v>1012.5</v>
      </c>
      <c r="P515" s="1" t="str">
        <f t="shared" si="168"/>
        <v/>
      </c>
      <c r="Q515" s="1" t="str">
        <f t="shared" si="169"/>
        <v/>
      </c>
      <c r="R515" s="1">
        <f t="shared" si="153"/>
        <v>2200.5</v>
      </c>
    </row>
    <row r="516" spans="1:18">
      <c r="A516" s="1">
        <v>63</v>
      </c>
      <c r="B516" s="1">
        <v>1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J516" s="1">
        <f t="shared" si="162"/>
        <v>75.6</v>
      </c>
      <c r="K516" s="1">
        <f t="shared" si="163"/>
        <v>115.2</v>
      </c>
      <c r="L516" s="1">
        <f t="shared" si="164"/>
        <v>172.8</v>
      </c>
      <c r="M516" s="1">
        <f t="shared" si="165"/>
        <v>360</v>
      </c>
      <c r="N516" s="1">
        <f t="shared" si="166"/>
        <v>540</v>
      </c>
      <c r="O516" s="1">
        <f t="shared" si="167"/>
        <v>1012.5</v>
      </c>
      <c r="P516" s="1" t="str">
        <f t="shared" si="168"/>
        <v/>
      </c>
      <c r="Q516" s="1" t="str">
        <f t="shared" si="169"/>
        <v/>
      </c>
      <c r="R516" s="1">
        <f t="shared" si="153"/>
        <v>2276.1</v>
      </c>
    </row>
    <row r="517" spans="1:18">
      <c r="A517" s="1">
        <v>64</v>
      </c>
      <c r="D517" s="1"/>
      <c r="F517" s="1"/>
      <c r="G517" s="1"/>
      <c r="H517" s="1">
        <v>1</v>
      </c>
      <c r="I517" s="1"/>
      <c r="J517" s="1" t="str">
        <f t="shared" si="162"/>
        <v/>
      </c>
      <c r="K517" s="1" t="str">
        <f t="shared" si="163"/>
        <v/>
      </c>
      <c r="L517" s="1" t="str">
        <f t="shared" si="164"/>
        <v/>
      </c>
      <c r="M517" s="1" t="str">
        <f t="shared" si="165"/>
        <v/>
      </c>
      <c r="N517" s="1" t="str">
        <f t="shared" si="166"/>
        <v/>
      </c>
      <c r="O517" s="1" t="str">
        <f t="shared" si="167"/>
        <v/>
      </c>
      <c r="P517" s="1">
        <f t="shared" si="168"/>
        <v>1640.25</v>
      </c>
      <c r="Q517" s="1" t="str">
        <f t="shared" si="169"/>
        <v/>
      </c>
      <c r="R517" s="1">
        <f t="shared" si="153"/>
        <v>1640.25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47"/>
  <sheetViews>
    <sheetView topLeftCell="A8" workbookViewId="0">
      <selection activeCell="V61" sqref="V61"/>
    </sheetView>
  </sheetViews>
  <sheetFormatPr defaultColWidth="8.88888888888889" defaultRowHeight="14.4"/>
  <sheetData>
    <row r="2" spans="1:2">
      <c r="A2">
        <v>1</v>
      </c>
      <c r="B2" t="s">
        <v>300</v>
      </c>
    </row>
    <row r="3" spans="3:3">
      <c r="C3" t="s">
        <v>301</v>
      </c>
    </row>
    <row r="4" spans="3:3">
      <c r="C4" t="s">
        <v>302</v>
      </c>
    </row>
    <row r="8" spans="1:2">
      <c r="A8">
        <v>2</v>
      </c>
      <c r="B8" t="s">
        <v>303</v>
      </c>
    </row>
    <row r="9" spans="3:3">
      <c r="C9" t="s">
        <v>304</v>
      </c>
    </row>
    <row r="10" spans="3:3">
      <c r="C10" t="s">
        <v>305</v>
      </c>
    </row>
    <row r="14" spans="1:2">
      <c r="A14">
        <v>3</v>
      </c>
      <c r="B14" t="s">
        <v>306</v>
      </c>
    </row>
    <row r="15" spans="3:3">
      <c r="C15" t="s">
        <v>307</v>
      </c>
    </row>
    <row r="16" spans="3:3">
      <c r="C16" t="s">
        <v>308</v>
      </c>
    </row>
    <row r="23" spans="1:1">
      <c r="A23" t="s">
        <v>309</v>
      </c>
    </row>
    <row r="24" spans="2:17">
      <c r="B24" t="s">
        <v>310</v>
      </c>
      <c r="I24" t="s">
        <v>2</v>
      </c>
      <c r="J24" t="s">
        <v>311</v>
      </c>
      <c r="P24" t="s">
        <v>42</v>
      </c>
      <c r="Q24" t="s">
        <v>312</v>
      </c>
    </row>
    <row r="25" spans="2:17">
      <c r="B25" t="s">
        <v>313</v>
      </c>
      <c r="J25" t="s">
        <v>314</v>
      </c>
      <c r="Q25" t="s">
        <v>315</v>
      </c>
    </row>
    <row r="26" spans="2:17">
      <c r="B26" t="s">
        <v>316</v>
      </c>
      <c r="J26" t="s">
        <v>317</v>
      </c>
      <c r="Q26" t="s">
        <v>318</v>
      </c>
    </row>
    <row r="27" spans="2:17">
      <c r="B27" t="s">
        <v>319</v>
      </c>
      <c r="J27" t="s">
        <v>320</v>
      </c>
      <c r="Q27" t="s">
        <v>321</v>
      </c>
    </row>
    <row r="28" spans="2:17">
      <c r="B28" t="s">
        <v>322</v>
      </c>
      <c r="J28" t="s">
        <v>323</v>
      </c>
      <c r="Q28" t="s">
        <v>324</v>
      </c>
    </row>
    <row r="29" spans="2:17">
      <c r="B29" t="s">
        <v>325</v>
      </c>
      <c r="J29" t="s">
        <v>326</v>
      </c>
      <c r="Q29" t="s">
        <v>327</v>
      </c>
    </row>
    <row r="30" spans="2:17">
      <c r="B30" t="s">
        <v>328</v>
      </c>
      <c r="J30" t="s">
        <v>329</v>
      </c>
      <c r="Q30" t="s">
        <v>330</v>
      </c>
    </row>
    <row r="31" spans="2:2">
      <c r="B31" t="s">
        <v>331</v>
      </c>
    </row>
    <row r="32" spans="2:17">
      <c r="B32" t="s">
        <v>332</v>
      </c>
      <c r="I32" t="s">
        <v>32</v>
      </c>
      <c r="J32" t="s">
        <v>333</v>
      </c>
      <c r="P32" t="s">
        <v>53</v>
      </c>
      <c r="Q32" t="s">
        <v>334</v>
      </c>
    </row>
    <row r="33" spans="2:17">
      <c r="B33" t="s">
        <v>335</v>
      </c>
      <c r="J33" t="s">
        <v>336</v>
      </c>
      <c r="Q33" t="s">
        <v>337</v>
      </c>
    </row>
    <row r="34" spans="2:17">
      <c r="B34" t="s">
        <v>338</v>
      </c>
      <c r="J34" t="s">
        <v>339</v>
      </c>
      <c r="Q34" t="s">
        <v>340</v>
      </c>
    </row>
    <row r="35" spans="2:17">
      <c r="B35" t="s">
        <v>341</v>
      </c>
      <c r="J35" t="s">
        <v>342</v>
      </c>
      <c r="Q35" t="s">
        <v>343</v>
      </c>
    </row>
    <row r="36" spans="2:17">
      <c r="B36" t="s">
        <v>344</v>
      </c>
      <c r="J36" t="s">
        <v>345</v>
      </c>
      <c r="Q36" t="s">
        <v>346</v>
      </c>
    </row>
    <row r="37" spans="2:17">
      <c r="B37" t="s">
        <v>347</v>
      </c>
      <c r="J37" t="s">
        <v>348</v>
      </c>
      <c r="Q37" t="s">
        <v>349</v>
      </c>
    </row>
    <row r="38" spans="2:17">
      <c r="B38" t="s">
        <v>350</v>
      </c>
      <c r="J38" t="s">
        <v>351</v>
      </c>
      <c r="Q38" t="s">
        <v>352</v>
      </c>
    </row>
    <row r="42" spans="16:17">
      <c r="P42" t="s">
        <v>63</v>
      </c>
      <c r="Q42" t="s">
        <v>353</v>
      </c>
    </row>
    <row r="43" spans="2:17">
      <c r="B43" t="s">
        <v>354</v>
      </c>
      <c r="E43" t="s">
        <v>355</v>
      </c>
      <c r="Q43" t="s">
        <v>356</v>
      </c>
    </row>
    <row r="44" spans="17:17">
      <c r="Q44" t="s">
        <v>357</v>
      </c>
    </row>
    <row r="45" spans="2:17">
      <c r="B45" t="s">
        <v>358</v>
      </c>
      <c r="Q45" t="s">
        <v>359</v>
      </c>
    </row>
    <row r="46" spans="17:17">
      <c r="Q46" t="s">
        <v>360</v>
      </c>
    </row>
    <row r="47" spans="2:17">
      <c r="B47" t="s">
        <v>361</v>
      </c>
      <c r="Q47" t="s">
        <v>362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角色</vt:lpstr>
      <vt:lpstr>宝石功能</vt:lpstr>
      <vt:lpstr>地图及需求</vt:lpstr>
      <vt:lpstr>buff技能</vt:lpstr>
      <vt:lpstr>UI</vt:lpstr>
      <vt:lpstr>排行榜段位</vt:lpstr>
      <vt:lpstr>部分配置（与需求无关）</vt:lpstr>
      <vt:lpstr>怪物配置</vt:lpstr>
      <vt:lpstr>血量配置</vt:lpstr>
      <vt:lpstr>新版本修改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WPS_1628567670</cp:lastModifiedBy>
  <dcterms:created xsi:type="dcterms:W3CDTF">2026-08-10T00:55:00Z</dcterms:created>
  <dcterms:modified xsi:type="dcterms:W3CDTF">2026-10-16T07:35:38Z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1E5588BF2C184AB2870121AA06E0005A</vt:lpwstr>
  </property>
  <property fmtid="{D5CDD505-2E9C-101B-9397-08002B2CF9AE}" pid="3" name="KSOProductBuildVer">
    <vt:lpwstr>2052-11.8.2.10912</vt:lpwstr>
  </property>
</Properties>
</file>